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Items" state="visible" r:id="rId5"/>
    <sheet sheetId="3" name="Summary" state="visible" r:id="rId6"/>
  </sheets>
  <calcPr calcId="171027" fullCalcOnLoad="1"/>
</workbook>
</file>

<file path=xl/sharedStrings.xml><?xml version="1.0" encoding="utf-8"?>
<sst xmlns="http://schemas.openxmlformats.org/spreadsheetml/2006/main" count="87" uniqueCount="87">
  <si>
    <t>INVENTORY HEALTH &amp; CASH</t>
  </si>
  <si>
    <t>What this is</t>
  </si>
  <si>
    <t>Inventory is cash you already spent, sitting on a shelf. This workbook finds how much of it is working and how much is trapped: the slow movers, the dead stock, and the excess above a sensible coverage target. It is the third leg of the working-capital picture, alongside the receivables dashboard and the cash conversion cycle workbook.</t>
  </si>
  <si>
    <t>Paste your item list into the yellow columns. Everything else calculates, including the flags and the cash-release number.</t>
  </si>
  <si>
    <t>Set it up (15 minutes)</t>
  </si>
  <si>
    <t>1.  Export your inventory list: SKU, description, unit cost, quantity on hand, and annual unit usage (last twelve months of units consumed or sold). Paste up to 150 rows on the Items tab.</t>
  </si>
  <si>
    <t>2.  Set two targets on the Summary tab: the coverage you actually need in days, and the days-on-hand line past which an item counts as a slow mover. Sixty and one hundred twenty are reasonable starting points; set them to how your business really runs.</t>
  </si>
  <si>
    <t>3.  Read the flags. DEAD means it moved zero in a year and is pure trapped cash. SLOW means it is above your slow-mover line. EXCESS is the dollar value carried above your coverage target, even on healthy items.</t>
  </si>
  <si>
    <t>Read the cash picture (Summary tab)</t>
  </si>
  <si>
    <t>The number to act on is the cash-release opportunity: the excess value plus the dead stock, the cash a disciplined workdown would free without touching a single healthy item.</t>
  </si>
  <si>
    <t>Weighted days on hand and turns tell you whether the whole book is heavy or lean. A business growing revenue while turns fall is quietly funding its growth with cash it will need back.</t>
  </si>
  <si>
    <t>Work the item list top to bottom by excess value. The first ten lines usually hold most of the trapped cash; that is the Pareto doing its job.</t>
  </si>
  <si>
    <t>When the number is large</t>
  </si>
  <si>
    <t>Trapped inventory is a financing decision disguised as an operations habit. If the cash-release number is a meaningful share of your revolver or your covenant headroom, it belongs in the same conversation as the 13-week forecast. Start one at helm-advisory.com.</t>
  </si>
  <si>
    <t>INVENTORY ITEMS</t>
  </si>
  <si>
    <t>Paste your list into the yellow columns (SKU, description, unit cost, on-hand quantity, annual unit usage). The rest calculates.</t>
  </si>
  <si>
    <t>SKU</t>
  </si>
  <si>
    <t>Description</t>
  </si>
  <si>
    <t>Unit cost</t>
  </si>
  <si>
    <t>On-hand qty</t>
  </si>
  <si>
    <t>Annual usage (units)</t>
  </si>
  <si>
    <t>On-hand value</t>
  </si>
  <si>
    <t>Days on hand</t>
  </si>
  <si>
    <t>Turns</t>
  </si>
  <si>
    <t>ABC</t>
  </si>
  <si>
    <t>Excess value</t>
  </si>
  <si>
    <t>Status</t>
  </si>
  <si>
    <t>MC-1001</t>
  </si>
  <si>
    <t>Drive motor assembly</t>
  </si>
  <si>
    <t>MC-1002</t>
  </si>
  <si>
    <t>Gearbox, standard</t>
  </si>
  <si>
    <t>MC-1003</t>
  </si>
  <si>
    <t>Gearbox, heavy duty</t>
  </si>
  <si>
    <t>HW-2100</t>
  </si>
  <si>
    <t>Fastener kit, common</t>
  </si>
  <si>
    <t>HW-2101</t>
  </si>
  <si>
    <t>Fastener kit, metric</t>
  </si>
  <si>
    <t>BL-3300</t>
  </si>
  <si>
    <t>Drive belt, A-section</t>
  </si>
  <si>
    <t>BL-3301</t>
  </si>
  <si>
    <t>Drive belt, B-section</t>
  </si>
  <si>
    <t>BR-4400</t>
  </si>
  <si>
    <t>Bearing, sealed 6205</t>
  </si>
  <si>
    <t>BR-4401</t>
  </si>
  <si>
    <t>Bearing, sealed 6207</t>
  </si>
  <si>
    <t>FL-5500</t>
  </si>
  <si>
    <t>Filter element, coarse</t>
  </si>
  <si>
    <t>FL-5501</t>
  </si>
  <si>
    <t>Filter element, fine</t>
  </si>
  <si>
    <t>SL-6600</t>
  </si>
  <si>
    <t>Solenoid valve, 24V</t>
  </si>
  <si>
    <t>PN-7700</t>
  </si>
  <si>
    <t>Control panel, legacy</t>
  </si>
  <si>
    <t>PN-7701</t>
  </si>
  <si>
    <t>Control panel, current</t>
  </si>
  <si>
    <t>SN-8800</t>
  </si>
  <si>
    <t>Proximity sensor</t>
  </si>
  <si>
    <t>SN-8801</t>
  </si>
  <si>
    <t>Sensor, obsolete model</t>
  </si>
  <si>
    <t>CB-9900</t>
  </si>
  <si>
    <t>Cable assembly, 5m</t>
  </si>
  <si>
    <t>CB-9901</t>
  </si>
  <si>
    <t>Cable assembly, 10m</t>
  </si>
  <si>
    <t>GK-1200</t>
  </si>
  <si>
    <t>Gasket set, pump</t>
  </si>
  <si>
    <t>GK-1201</t>
  </si>
  <si>
    <t>Gasket set, valve</t>
  </si>
  <si>
    <t>THE CASH PICTURE</t>
  </si>
  <si>
    <t>Set the two targets, then read the cash-release number. It updates as you paste items.</t>
  </si>
  <si>
    <t>Target coverage (days)</t>
  </si>
  <si>
    <t>Slow-mover line (days on hand)</t>
  </si>
  <si>
    <t>Total inventory value</t>
  </si>
  <si>
    <t>On-hand quantity times unit cost, all items.</t>
  </si>
  <si>
    <t>Annual usage at cost</t>
  </si>
  <si>
    <t>Last-twelve-month unit usage valued at cost; the denominator for turns.</t>
  </si>
  <si>
    <t>Inventory turns</t>
  </si>
  <si>
    <t>Annual usage at cost divided by inventory value. Higher is leaner.</t>
  </si>
  <si>
    <t>Weighted days on hand</t>
  </si>
  <si>
    <t>How many days the whole book would last at current usage.</t>
  </si>
  <si>
    <t>Dead stock (zero usage)</t>
  </si>
  <si>
    <t>Items that moved nothing in a year. Pure trapped cash.</t>
  </si>
  <si>
    <t>Excess above target</t>
  </si>
  <si>
    <t>Value carried above your coverage target on items that still move.</t>
  </si>
  <si>
    <t>Cash-release opportunity</t>
  </si>
  <si>
    <t>Dead stock plus excess: the cash a disciplined workdown frees without touching a healthy item.</t>
  </si>
  <si>
    <t>Item counts</t>
  </si>
  <si>
    <t>The cash-release number is the excess-value column on the Items tab, summed. Work the item list top to bottom by that column; the first handful of lines usually hold most of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</si>
</sst>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$#,##0;[Red]($#,##0)"/>
    <numFmt numFmtId="165" formatCode="0.0"/>
    <numFmt numFmtId="166" formatCode="0.0&quot; x&quot;"/>
    <numFmt numFmtId="167" formatCode="#,##0&quot; days&quot;"/>
  </numFmts>
  <fonts count="15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b/>
      <color rgb="FF042C53"/>
      <sz val="13"/>
      <name val="Calibri"/>
    </font>
    <font>
      <color rgb="FF1F2D3A"/>
      <sz val="11"/>
      <name val="Calibri"/>
    </font>
    <font>
      <b/>
      <color rgb="FFFFFFFF"/>
      <sz val="14"/>
      <name val="Calibri"/>
    </font>
    <font>
      <i/>
      <color rgb="FF5A6B7A"/>
      <sz val="9"/>
      <name val="Calibri"/>
    </font>
    <font>
      <b/>
      <color rgb="FF042C53"/>
      <sz val="10"/>
      <name val="Calibri"/>
    </font>
    <font>
      <color rgb="FF1F2D3A"/>
      <sz val="10"/>
      <name val="Calibri"/>
    </font>
    <font>
      <b/>
      <color rgb="FF1F2D3A"/>
      <sz val="10"/>
      <name val="Calibri"/>
    </font>
    <font>
      <b/>
      <color rgb="FF042C53"/>
      <sz val="11"/>
      <name val="Calibri"/>
    </font>
    <font>
      <b/>
      <color rgb="FF042C53"/>
      <sz val="12"/>
      <name val="Calibri"/>
    </font>
    <font>
      <b/>
      <color rgb="FF9E4A2E"/>
      <sz val="13"/>
      <name val="Calibri"/>
    </font>
    <font>
      <color rgb="FF042C53"/>
      <sz val="11"/>
      <name val="Calibri"/>
    </font>
    <font>
      <b/>
      <color rgb="FF1F2D3A"/>
      <sz val="11"/>
      <name val="Calibri"/>
    </font>
    <font>
      <color rgb="FF5A6B7A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42C53"/>
      </patternFill>
    </fill>
    <fill>
      <patternFill patternType="solid">
        <fgColor rgb="FFEAF2FA"/>
      </patternFill>
    </fill>
    <fill>
      <patternFill patternType="solid">
        <fgColor rgb="FFFFF2CC"/>
      </patternFill>
    </fill>
    <fill>
      <patternFill patternType="solid">
        <fgColor rgb="FFF3F6FA"/>
      </patternFill>
    </fill>
  </fills>
  <borders count="3">
    <border>
      <left/>
      <right/>
      <top/>
      <bottom/>
      <diagonal/>
    </border>
    <border>
      <left/>
      <right/>
      <top/>
      <bottom style="thin">
        <color rgb="FF042C53"/>
      </bottom>
      <diagonal/>
    </border>
    <border>
      <left style="thin">
        <color rgb="FFC9D4DE"/>
      </left>
      <right style="thin">
        <color rgb="FFC9D4DE"/>
      </right>
      <top style="thin">
        <color rgb="FFC9D4DE"/>
      </top>
      <bottom style="thin">
        <color rgb="FFC9D4DE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bottom" inden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vertical="bottom" indent="1"/>
    </xf>
    <xf numFmtId="0" fontId="5" fillId="0" borderId="0" xfId="0" applyFont="1" applyAlignment="1">
      <alignment vertical="center" indent="1"/>
    </xf>
    <xf numFmtId="0" fontId="6" fillId="3" borderId="1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2" xfId="0" applyFill="1" applyBorder="1" applyAlignment="1">
      <alignment indent="1"/>
    </xf>
    <xf numFmtId="164" fontId="0" fillId="4" borderId="2" xfId="0" applyNumberFormat="1" applyFill="1" applyBorder="1"/>
    <xf numFmtId="3" fontId="0" fillId="4" borderId="2" xfId="0" applyNumberFormat="1" applyFill="1" applyBorder="1"/>
    <xf numFmtId="164" fontId="7" fillId="0" borderId="0" xfId="0" applyNumberFormat="1" applyFont="1"/>
    <xf numFmtId="3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7" fillId="5" borderId="0" xfId="0" applyNumberFormat="1" applyFont="1" applyFill="1"/>
    <xf numFmtId="3" fontId="7" fillId="5" borderId="0" xfId="0" applyNumberFormat="1" applyFont="1" applyFill="1" applyAlignment="1">
      <alignment horizontal="center"/>
    </xf>
    <xf numFmtId="165" fontId="7" fillId="5" borderId="0" xfId="0" applyNumberFormat="1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0" borderId="0" xfId="0" applyFont="1" applyAlignment="1">
      <alignment vertical="center" indent="1"/>
    </xf>
    <xf numFmtId="3" fontId="0" fillId="4" borderId="2" xfId="0" applyNumberFormat="1" applyFill="1" applyBorder="1" applyAlignment="1">
      <alignment horizontal="center"/>
    </xf>
    <xf numFmtId="0" fontId="10" fillId="0" borderId="0" xfId="0" applyFont="1" applyAlignment="1">
      <alignment indent="1"/>
    </xf>
    <xf numFmtId="164" fontId="11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indent="1"/>
    </xf>
    <xf numFmtId="164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10" fillId="3" borderId="0" xfId="0" applyFont="1" applyFill="1" applyAlignment="1">
      <alignment indent="1"/>
    </xf>
    <xf numFmtId="164" fontId="11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vertical="center" wrapText="1"/>
    </xf>
    <xf numFmtId="0" fontId="6" fillId="0" borderId="0" xfId="0" applyFont="1" applyAlignment="1">
      <alignment vertical="center" inden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vertical="center" wrapText="1" indent="1"/>
    </xf>
  </cellXfs>
  <cellStyles count="1">
    <cellStyle name="Normal" xfId="0" builtinId="0"/>
  </cellStyles>
  <dxfs count="3">
    <dxf>
      <font>
        <b/>
        <color rgb="FF8C2B18"/>
      </font>
      <fill>
        <patternFill patternType="solid">
          <bgColor rgb="FFF8D0C8"/>
        </patternFill>
      </fill>
    </dxf>
    <dxf>
      <fill>
        <patternFill patternType="solid">
          <bgColor rgb="FFFFE1B8"/>
        </patternFill>
      </fill>
    </dxf>
    <dxf>
      <fill>
        <patternFill patternType="solid">
          <bgColor rgb="FFDCEED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customWidth="1"/>
  </cols>
  <sheetData>
    <row r="1" ht="56" customHeight="1" spans="1:3" x14ac:dyDescent="0.25">
      <c r="A1" s="1" t="s">
        <v>0</v>
      </c>
      <c r="B1" s="1"/>
      <c r="C1" s="1"/>
    </row>
    <row r="4" spans="2:2" x14ac:dyDescent="0.25">
      <c r="B4" s="2" t="s">
        <v>1</v>
      </c>
    </row>
    <row r="5" ht="42" customHeight="1" spans="2:2" x14ac:dyDescent="0.25">
      <c r="B5" s="3" t="s">
        <v>2</v>
      </c>
    </row>
    <row r="6" ht="42" customHeight="1" spans="2:2" x14ac:dyDescent="0.25">
      <c r="B6" s="3" t="s">
        <v>3</v>
      </c>
    </row>
    <row r="8" spans="2:2" x14ac:dyDescent="0.25">
      <c r="B8" s="2" t="s">
        <v>4</v>
      </c>
    </row>
    <row r="9" ht="42" customHeight="1" spans="2:2" x14ac:dyDescent="0.25">
      <c r="B9" s="3" t="s">
        <v>5</v>
      </c>
    </row>
    <row r="10" ht="42" customHeight="1" spans="2:2" x14ac:dyDescent="0.25">
      <c r="B10" s="3" t="s">
        <v>6</v>
      </c>
    </row>
    <row r="11" ht="42" customHeight="1" spans="2:2" x14ac:dyDescent="0.25">
      <c r="B11" s="3" t="s">
        <v>7</v>
      </c>
    </row>
    <row r="13" spans="2:2" x14ac:dyDescent="0.25">
      <c r="B13" s="2" t="s">
        <v>8</v>
      </c>
    </row>
    <row r="14" ht="42" customHeight="1" spans="2:2" x14ac:dyDescent="0.25">
      <c r="B14" s="3" t="s">
        <v>9</v>
      </c>
    </row>
    <row r="15" ht="42" customHeight="1" spans="2:2" x14ac:dyDescent="0.25">
      <c r="B15" s="3" t="s">
        <v>10</v>
      </c>
    </row>
    <row r="16" ht="42" customHeight="1" spans="2:2" x14ac:dyDescent="0.25">
      <c r="B16" s="3" t="s">
        <v>11</v>
      </c>
    </row>
    <row r="18" spans="2:2" x14ac:dyDescent="0.25">
      <c r="B18" s="2" t="s">
        <v>12</v>
      </c>
    </row>
    <row r="19" ht="42" customHeight="1" spans="2:2" x14ac:dyDescent="0.25">
      <c r="B19" s="3" t="s">
        <v>13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workbookViewId="0" showGridLines="0">
      <pane xSplit="2" ySplit="4" topLeftCell="C5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13" customWidth="1"/>
    <col min="4" max="4" width="12" customWidth="1"/>
    <col min="5" max="5" width="14" customWidth="1"/>
    <col min="6" max="6" width="15" customWidth="1"/>
    <col min="7" max="7" width="12" customWidth="1"/>
    <col min="8" max="8" width="11" customWidth="1"/>
    <col min="9" max="9" width="13" customWidth="1"/>
    <col min="10" max="10" width="15" customWidth="1"/>
    <col min="11" max="11" width="12" customWidth="1"/>
  </cols>
  <sheetData>
    <row r="1" ht="56" customHeight="1" spans="1:1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" x14ac:dyDescent="0.25">
      <c r="A2" s="5" t="s">
        <v>15</v>
      </c>
    </row>
    <row r="4" ht="30" customHeight="1" spans="1:11" x14ac:dyDescent="0.25">
      <c r="A4" s="6" t="s">
        <v>16</v>
      </c>
      <c r="B4" s="6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</row>
    <row r="5" spans="1:11" x14ac:dyDescent="0.25">
      <c r="A5" s="8" t="s">
        <v>27</v>
      </c>
      <c r="B5" s="9" t="s">
        <v>28</v>
      </c>
      <c r="C5" s="10">
        <v>1850</v>
      </c>
      <c r="D5" s="11">
        <v>60</v>
      </c>
      <c r="E5" s="11">
        <v>210</v>
      </c>
      <c r="F5" s="12">
        <f>IF(N(C5)=0,"",C5*D5)</f>
      </c>
      <c r="G5" s="13">
        <f>IF(OR(D5="",D5=0),"",IF(E5=0,9999,D5/(E5/365)))</f>
      </c>
      <c r="H5" s="14">
        <f>IF(OR(D5="",D5=0),"",E5/D5)</f>
      </c>
      <c r="I5" s="15">
        <f>IF(F5="","",IF(F5&gt;=Summary!$C$9*0.05,"A",IF(F5&lt;Summary!$C$9*0.01,"C","B")))</f>
      </c>
      <c r="J5" s="12">
        <f>IF(F5="","",IF(E5=0,F5,MAX(0,D5-Summary!$C$5/365*E5)*C5))</f>
      </c>
      <c r="K5" s="15">
        <f>IF(OR(D5="",D5=0),"",IF(E5=0,"DEAD",IF(G5&gt;Summary!$C$6,"SLOW","OK")))</f>
      </c>
    </row>
    <row r="6" spans="1:11" x14ac:dyDescent="0.25">
      <c r="A6" s="8" t="s">
        <v>29</v>
      </c>
      <c r="B6" s="9" t="s">
        <v>30</v>
      </c>
      <c r="C6" s="10">
        <v>940</v>
      </c>
      <c r="D6" s="11">
        <v>120</v>
      </c>
      <c r="E6" s="11">
        <v>540</v>
      </c>
      <c r="F6" s="16">
        <f>IF(N(C6)=0,"",C6*D6)</f>
      </c>
      <c r="G6" s="17">
        <f>IF(OR(D6="",D6=0),"",IF(E6=0,9999,D6/(E6/365)))</f>
      </c>
      <c r="H6" s="18">
        <f>IF(OR(D6="",D6=0),"",E6/D6)</f>
      </c>
      <c r="I6" s="19">
        <f>IF(F6="","",IF(F6&gt;=Summary!$C$9*0.05,"A",IF(F6&lt;Summary!$C$9*0.01,"C","B")))</f>
      </c>
      <c r="J6" s="16">
        <f>IF(F6="","",IF(E6=0,F6,MAX(0,D6-Summary!$C$5/365*E6)*C6))</f>
      </c>
      <c r="K6" s="19">
        <f>IF(OR(D6="",D6=0),"",IF(E6=0,"DEAD",IF(G6&gt;Summary!$C$6,"SLOW","OK")))</f>
      </c>
    </row>
    <row r="7" spans="1:11" x14ac:dyDescent="0.25">
      <c r="A7" s="8" t="s">
        <v>31</v>
      </c>
      <c r="B7" s="9" t="s">
        <v>32</v>
      </c>
      <c r="C7" s="10">
        <v>1320</v>
      </c>
      <c r="D7" s="11">
        <v>34</v>
      </c>
      <c r="E7" s="11">
        <v>96</v>
      </c>
      <c r="F7" s="12">
        <f>IF(N(C7)=0,"",C7*D7)</f>
      </c>
      <c r="G7" s="13">
        <f>IF(OR(D7="",D7=0),"",IF(E7=0,9999,D7/(E7/365)))</f>
      </c>
      <c r="H7" s="14">
        <f>IF(OR(D7="",D7=0),"",E7/D7)</f>
      </c>
      <c r="I7" s="15">
        <f>IF(F7="","",IF(F7&gt;=Summary!$C$9*0.05,"A",IF(F7&lt;Summary!$C$9*0.01,"C","B")))</f>
      </c>
      <c r="J7" s="12">
        <f>IF(F7="","",IF(E7=0,F7,MAX(0,D7-Summary!$C$5/365*E7)*C7))</f>
      </c>
      <c r="K7" s="15">
        <f>IF(OR(D7="",D7=0),"",IF(E7=0,"DEAD",IF(G7&gt;Summary!$C$6,"SLOW","OK")))</f>
      </c>
    </row>
    <row r="8" spans="1:11" x14ac:dyDescent="0.25">
      <c r="A8" s="8" t="s">
        <v>33</v>
      </c>
      <c r="B8" s="9" t="s">
        <v>34</v>
      </c>
      <c r="C8" s="10">
        <v>18</v>
      </c>
      <c r="D8" s="11">
        <v>5200</v>
      </c>
      <c r="E8" s="11">
        <v>22000</v>
      </c>
      <c r="F8" s="16">
        <f>IF(N(C8)=0,"",C8*D8)</f>
      </c>
      <c r="G8" s="17">
        <f>IF(OR(D8="",D8=0),"",IF(E8=0,9999,D8/(E8/365)))</f>
      </c>
      <c r="H8" s="18">
        <f>IF(OR(D8="",D8=0),"",E8/D8)</f>
      </c>
      <c r="I8" s="19">
        <f>IF(F8="","",IF(F8&gt;=Summary!$C$9*0.05,"A",IF(F8&lt;Summary!$C$9*0.01,"C","B")))</f>
      </c>
      <c r="J8" s="16">
        <f>IF(F8="","",IF(E8=0,F8,MAX(0,D8-Summary!$C$5/365*E8)*C8))</f>
      </c>
      <c r="K8" s="19">
        <f>IF(OR(D8="",D8=0),"",IF(E8=0,"DEAD",IF(G8&gt;Summary!$C$6,"SLOW","OK")))</f>
      </c>
    </row>
    <row r="9" spans="1:11" x14ac:dyDescent="0.25">
      <c r="A9" s="8" t="s">
        <v>35</v>
      </c>
      <c r="B9" s="9" t="s">
        <v>36</v>
      </c>
      <c r="C9" s="10">
        <v>21</v>
      </c>
      <c r="D9" s="11">
        <v>3100</v>
      </c>
      <c r="E9" s="11">
        <v>9800</v>
      </c>
      <c r="F9" s="12">
        <f>IF(N(C9)=0,"",C9*D9)</f>
      </c>
      <c r="G9" s="13">
        <f>IF(OR(D9="",D9=0),"",IF(E9=0,9999,D9/(E9/365)))</f>
      </c>
      <c r="H9" s="14">
        <f>IF(OR(D9="",D9=0),"",E9/D9)</f>
      </c>
      <c r="I9" s="15">
        <f>IF(F9="","",IF(F9&gt;=Summary!$C$9*0.05,"A",IF(F9&lt;Summary!$C$9*0.01,"C","B")))</f>
      </c>
      <c r="J9" s="12">
        <f>IF(F9="","",IF(E9=0,F9,MAX(0,D9-Summary!$C$5/365*E9)*C9))</f>
      </c>
      <c r="K9" s="15">
        <f>IF(OR(D9="",D9=0),"",IF(E9=0,"DEAD",IF(G9&gt;Summary!$C$6,"SLOW","OK")))</f>
      </c>
    </row>
    <row r="10" spans="1:11" x14ac:dyDescent="0.25">
      <c r="A10" s="8" t="s">
        <v>37</v>
      </c>
      <c r="B10" s="9" t="s">
        <v>38</v>
      </c>
      <c r="C10" s="10">
        <v>42</v>
      </c>
      <c r="D10" s="11">
        <v>900</v>
      </c>
      <c r="E10" s="11">
        <v>4200</v>
      </c>
      <c r="F10" s="16">
        <f>IF(N(C10)=0,"",C10*D10)</f>
      </c>
      <c r="G10" s="17">
        <f>IF(OR(D10="",D10=0),"",IF(E10=0,9999,D10/(E10/365)))</f>
      </c>
      <c r="H10" s="18">
        <f>IF(OR(D10="",D10=0),"",E10/D10)</f>
      </c>
      <c r="I10" s="19">
        <f>IF(F10="","",IF(F10&gt;=Summary!$C$9*0.05,"A",IF(F10&lt;Summary!$C$9*0.01,"C","B")))</f>
      </c>
      <c r="J10" s="16">
        <f>IF(F10="","",IF(E10=0,F10,MAX(0,D10-Summary!$C$5/365*E10)*C10))</f>
      </c>
      <c r="K10" s="19">
        <f>IF(OR(D10="",D10=0),"",IF(E10=0,"DEAD",IF(G10&gt;Summary!$C$6,"SLOW","OK")))</f>
      </c>
    </row>
    <row r="11" spans="1:11" x14ac:dyDescent="0.25">
      <c r="A11" s="8" t="s">
        <v>39</v>
      </c>
      <c r="B11" s="9" t="s">
        <v>40</v>
      </c>
      <c r="C11" s="10">
        <v>55</v>
      </c>
      <c r="D11" s="11">
        <v>760</v>
      </c>
      <c r="E11" s="11">
        <v>2600</v>
      </c>
      <c r="F11" s="12">
        <f>IF(N(C11)=0,"",C11*D11)</f>
      </c>
      <c r="G11" s="13">
        <f>IF(OR(D11="",D11=0),"",IF(E11=0,9999,D11/(E11/365)))</f>
      </c>
      <c r="H11" s="14">
        <f>IF(OR(D11="",D11=0),"",E11/D11)</f>
      </c>
      <c r="I11" s="15">
        <f>IF(F11="","",IF(F11&gt;=Summary!$C$9*0.05,"A",IF(F11&lt;Summary!$C$9*0.01,"C","B")))</f>
      </c>
      <c r="J11" s="12">
        <f>IF(F11="","",IF(E11=0,F11,MAX(0,D11-Summary!$C$5/365*E11)*C11))</f>
      </c>
      <c r="K11" s="15">
        <f>IF(OR(D11="",D11=0),"",IF(E11=0,"DEAD",IF(G11&gt;Summary!$C$6,"SLOW","OK")))</f>
      </c>
    </row>
    <row r="12" spans="1:11" x14ac:dyDescent="0.25">
      <c r="A12" s="8" t="s">
        <v>41</v>
      </c>
      <c r="B12" s="9" t="s">
        <v>42</v>
      </c>
      <c r="C12" s="10">
        <v>12</v>
      </c>
      <c r="D12" s="11">
        <v>6400</v>
      </c>
      <c r="E12" s="11">
        <v>26000</v>
      </c>
      <c r="F12" s="16">
        <f>IF(N(C12)=0,"",C12*D12)</f>
      </c>
      <c r="G12" s="17">
        <f>IF(OR(D12="",D12=0),"",IF(E12=0,9999,D12/(E12/365)))</f>
      </c>
      <c r="H12" s="18">
        <f>IF(OR(D12="",D12=0),"",E12/D12)</f>
      </c>
      <c r="I12" s="19">
        <f>IF(F12="","",IF(F12&gt;=Summary!$C$9*0.05,"A",IF(F12&lt;Summary!$C$9*0.01,"C","B")))</f>
      </c>
      <c r="J12" s="16">
        <f>IF(F12="","",IF(E12=0,F12,MAX(0,D12-Summary!$C$5/365*E12)*C12))</f>
      </c>
      <c r="K12" s="19">
        <f>IF(OR(D12="",D12=0),"",IF(E12=0,"DEAD",IF(G12&gt;Summary!$C$6,"SLOW","OK")))</f>
      </c>
    </row>
    <row r="13" spans="1:11" x14ac:dyDescent="0.25">
      <c r="A13" s="8" t="s">
        <v>43</v>
      </c>
      <c r="B13" s="9" t="s">
        <v>44</v>
      </c>
      <c r="C13" s="10">
        <v>17</v>
      </c>
      <c r="D13" s="11">
        <v>2800</v>
      </c>
      <c r="E13" s="11">
        <v>7200</v>
      </c>
      <c r="F13" s="12">
        <f>IF(N(C13)=0,"",C13*D13)</f>
      </c>
      <c r="G13" s="13">
        <f>IF(OR(D13="",D13=0),"",IF(E13=0,9999,D13/(E13/365)))</f>
      </c>
      <c r="H13" s="14">
        <f>IF(OR(D13="",D13=0),"",E13/D13)</f>
      </c>
      <c r="I13" s="15">
        <f>IF(F13="","",IF(F13&gt;=Summary!$C$9*0.05,"A",IF(F13&lt;Summary!$C$9*0.01,"C","B")))</f>
      </c>
      <c r="J13" s="12">
        <f>IF(F13="","",IF(E13=0,F13,MAX(0,D13-Summary!$C$5/365*E13)*C13))</f>
      </c>
      <c r="K13" s="15">
        <f>IF(OR(D13="",D13=0),"",IF(E13=0,"DEAD",IF(G13&gt;Summary!$C$6,"SLOW","OK")))</f>
      </c>
    </row>
    <row r="14" spans="1:11" x14ac:dyDescent="0.25">
      <c r="A14" s="8" t="s">
        <v>45</v>
      </c>
      <c r="B14" s="9" t="s">
        <v>46</v>
      </c>
      <c r="C14" s="10">
        <v>34</v>
      </c>
      <c r="D14" s="11">
        <v>1450</v>
      </c>
      <c r="E14" s="11">
        <v>5400</v>
      </c>
      <c r="F14" s="16">
        <f>IF(N(C14)=0,"",C14*D14)</f>
      </c>
      <c r="G14" s="17">
        <f>IF(OR(D14="",D14=0),"",IF(E14=0,9999,D14/(E14/365)))</f>
      </c>
      <c r="H14" s="18">
        <f>IF(OR(D14="",D14=0),"",E14/D14)</f>
      </c>
      <c r="I14" s="19">
        <f>IF(F14="","",IF(F14&gt;=Summary!$C$9*0.05,"A",IF(F14&lt;Summary!$C$9*0.01,"C","B")))</f>
      </c>
      <c r="J14" s="16">
        <f>IF(F14="","",IF(E14=0,F14,MAX(0,D14-Summary!$C$5/365*E14)*C14))</f>
      </c>
      <c r="K14" s="19">
        <f>IF(OR(D14="",D14=0),"",IF(E14=0,"DEAD",IF(G14&gt;Summary!$C$6,"SLOW","OK")))</f>
      </c>
    </row>
    <row r="15" spans="1:11" x14ac:dyDescent="0.25">
      <c r="A15" s="8" t="s">
        <v>47</v>
      </c>
      <c r="B15" s="9" t="s">
        <v>48</v>
      </c>
      <c r="C15" s="10">
        <v>47</v>
      </c>
      <c r="D15" s="11">
        <v>980</v>
      </c>
      <c r="E15" s="11">
        <v>2900</v>
      </c>
      <c r="F15" s="12">
        <f>IF(N(C15)=0,"",C15*D15)</f>
      </c>
      <c r="G15" s="13">
        <f>IF(OR(D15="",D15=0),"",IF(E15=0,9999,D15/(E15/365)))</f>
      </c>
      <c r="H15" s="14">
        <f>IF(OR(D15="",D15=0),"",E15/D15)</f>
      </c>
      <c r="I15" s="15">
        <f>IF(F15="","",IF(F15&gt;=Summary!$C$9*0.05,"A",IF(F15&lt;Summary!$C$9*0.01,"C","B")))</f>
      </c>
      <c r="J15" s="12">
        <f>IF(F15="","",IF(E15=0,F15,MAX(0,D15-Summary!$C$5/365*E15)*C15))</f>
      </c>
      <c r="K15" s="15">
        <f>IF(OR(D15="",D15=0),"",IF(E15=0,"DEAD",IF(G15&gt;Summary!$C$6,"SLOW","OK")))</f>
      </c>
    </row>
    <row r="16" spans="1:11" x14ac:dyDescent="0.25">
      <c r="A16" s="8" t="s">
        <v>49</v>
      </c>
      <c r="B16" s="9" t="s">
        <v>50</v>
      </c>
      <c r="C16" s="10">
        <v>128</v>
      </c>
      <c r="D16" s="11">
        <v>210</v>
      </c>
      <c r="E16" s="11">
        <v>640</v>
      </c>
      <c r="F16" s="16">
        <f>IF(N(C16)=0,"",C16*D16)</f>
      </c>
      <c r="G16" s="17">
        <f>IF(OR(D16="",D16=0),"",IF(E16=0,9999,D16/(E16/365)))</f>
      </c>
      <c r="H16" s="18">
        <f>IF(OR(D16="",D16=0),"",E16/D16)</f>
      </c>
      <c r="I16" s="19">
        <f>IF(F16="","",IF(F16&gt;=Summary!$C$9*0.05,"A",IF(F16&lt;Summary!$C$9*0.01,"C","B")))</f>
      </c>
      <c r="J16" s="16">
        <f>IF(F16="","",IF(E16=0,F16,MAX(0,D16-Summary!$C$5/365*E16)*C16))</f>
      </c>
      <c r="K16" s="19">
        <f>IF(OR(D16="",D16=0),"",IF(E16=0,"DEAD",IF(G16&gt;Summary!$C$6,"SLOW","OK")))</f>
      </c>
    </row>
    <row r="17" spans="1:11" x14ac:dyDescent="0.25">
      <c r="A17" s="8" t="s">
        <v>51</v>
      </c>
      <c r="B17" s="9" t="s">
        <v>52</v>
      </c>
      <c r="C17" s="10">
        <v>610</v>
      </c>
      <c r="D17" s="11">
        <v>46</v>
      </c>
      <c r="E17" s="11">
        <v>0</v>
      </c>
      <c r="F17" s="12">
        <f>IF(N(C17)=0,"",C17*D17)</f>
      </c>
      <c r="G17" s="13">
        <f>IF(OR(D17="",D17=0),"",IF(E17=0,9999,D17/(E17/365)))</f>
      </c>
      <c r="H17" s="14">
        <f>IF(OR(D17="",D17=0),"",E17/D17)</f>
      </c>
      <c r="I17" s="15">
        <f>IF(F17="","",IF(F17&gt;=Summary!$C$9*0.05,"A",IF(F17&lt;Summary!$C$9*0.01,"C","B")))</f>
      </c>
      <c r="J17" s="12">
        <f>IF(F17="","",IF(E17=0,F17,MAX(0,D17-Summary!$C$5/365*E17)*C17))</f>
      </c>
      <c r="K17" s="15">
        <f>IF(OR(D17="",D17=0),"",IF(E17=0,"DEAD",IF(G17&gt;Summary!$C$6,"SLOW","OK")))</f>
      </c>
    </row>
    <row r="18" spans="1:11" x14ac:dyDescent="0.25">
      <c r="A18" s="8" t="s">
        <v>53</v>
      </c>
      <c r="B18" s="9" t="s">
        <v>54</v>
      </c>
      <c r="C18" s="10">
        <v>720</v>
      </c>
      <c r="D18" s="11">
        <v>88</v>
      </c>
      <c r="E18" s="11">
        <v>260</v>
      </c>
      <c r="F18" s="16">
        <f>IF(N(C18)=0,"",C18*D18)</f>
      </c>
      <c r="G18" s="17">
        <f>IF(OR(D18="",D18=0),"",IF(E18=0,9999,D18/(E18/365)))</f>
      </c>
      <c r="H18" s="18">
        <f>IF(OR(D18="",D18=0),"",E18/D18)</f>
      </c>
      <c r="I18" s="19">
        <f>IF(F18="","",IF(F18&gt;=Summary!$C$9*0.05,"A",IF(F18&lt;Summary!$C$9*0.01,"C","B")))</f>
      </c>
      <c r="J18" s="16">
        <f>IF(F18="","",IF(E18=0,F18,MAX(0,D18-Summary!$C$5/365*E18)*C18))</f>
      </c>
      <c r="K18" s="19">
        <f>IF(OR(D18="",D18=0),"",IF(E18=0,"DEAD",IF(G18&gt;Summary!$C$6,"SLOW","OK")))</f>
      </c>
    </row>
    <row r="19" spans="1:11" x14ac:dyDescent="0.25">
      <c r="A19" s="8" t="s">
        <v>55</v>
      </c>
      <c r="B19" s="9" t="s">
        <v>56</v>
      </c>
      <c r="C19" s="10">
        <v>74</v>
      </c>
      <c r="D19" s="11">
        <v>540</v>
      </c>
      <c r="E19" s="11">
        <v>1600</v>
      </c>
      <c r="F19" s="12">
        <f>IF(N(C19)=0,"",C19*D19)</f>
      </c>
      <c r="G19" s="13">
        <f>IF(OR(D19="",D19=0),"",IF(E19=0,9999,D19/(E19/365)))</f>
      </c>
      <c r="H19" s="14">
        <f>IF(OR(D19="",D19=0),"",E19/D19)</f>
      </c>
      <c r="I19" s="15">
        <f>IF(F19="","",IF(F19&gt;=Summary!$C$9*0.05,"A",IF(F19&lt;Summary!$C$9*0.01,"C","B")))</f>
      </c>
      <c r="J19" s="12">
        <f>IF(F19="","",IF(E19=0,F19,MAX(0,D19-Summary!$C$5/365*E19)*C19))</f>
      </c>
      <c r="K19" s="15">
        <f>IF(OR(D19="",D19=0),"",IF(E19=0,"DEAD",IF(G19&gt;Summary!$C$6,"SLOW","OK")))</f>
      </c>
    </row>
    <row r="20" spans="1:11" x14ac:dyDescent="0.25">
      <c r="A20" s="8" t="s">
        <v>57</v>
      </c>
      <c r="B20" s="9" t="s">
        <v>58</v>
      </c>
      <c r="C20" s="10">
        <v>96</v>
      </c>
      <c r="D20" s="11">
        <v>180</v>
      </c>
      <c r="E20" s="11">
        <v>0</v>
      </c>
      <c r="F20" s="16">
        <f>IF(N(C20)=0,"",C20*D20)</f>
      </c>
      <c r="G20" s="17">
        <f>IF(OR(D20="",D20=0),"",IF(E20=0,9999,D20/(E20/365)))</f>
      </c>
      <c r="H20" s="18">
        <f>IF(OR(D20="",D20=0),"",E20/D20)</f>
      </c>
      <c r="I20" s="19">
        <f>IF(F20="","",IF(F20&gt;=Summary!$C$9*0.05,"A",IF(F20&lt;Summary!$C$9*0.01,"C","B")))</f>
      </c>
      <c r="J20" s="16">
        <f>IF(F20="","",IF(E20=0,F20,MAX(0,D20-Summary!$C$5/365*E20)*C20))</f>
      </c>
      <c r="K20" s="19">
        <f>IF(OR(D20="",D20=0),"",IF(E20=0,"DEAD",IF(G20&gt;Summary!$C$6,"SLOW","OK")))</f>
      </c>
    </row>
    <row r="21" spans="1:11" x14ac:dyDescent="0.25">
      <c r="A21" s="8" t="s">
        <v>59</v>
      </c>
      <c r="B21" s="9" t="s">
        <v>60</v>
      </c>
      <c r="C21" s="10">
        <v>63</v>
      </c>
      <c r="D21" s="11">
        <v>1200</v>
      </c>
      <c r="E21" s="11">
        <v>3100</v>
      </c>
      <c r="F21" s="12">
        <f>IF(N(C21)=0,"",C21*D21)</f>
      </c>
      <c r="G21" s="13">
        <f>IF(OR(D21="",D21=0),"",IF(E21=0,9999,D21/(E21/365)))</f>
      </c>
      <c r="H21" s="14">
        <f>IF(OR(D21="",D21=0),"",E21/D21)</f>
      </c>
      <c r="I21" s="15">
        <f>IF(F21="","",IF(F21&gt;=Summary!$C$9*0.05,"A",IF(F21&lt;Summary!$C$9*0.01,"C","B")))</f>
      </c>
      <c r="J21" s="12">
        <f>IF(F21="","",IF(E21=0,F21,MAX(0,D21-Summary!$C$5/365*E21)*C21))</f>
      </c>
      <c r="K21" s="15">
        <f>IF(OR(D21="",D21=0),"",IF(E21=0,"DEAD",IF(G21&gt;Summary!$C$6,"SLOW","OK")))</f>
      </c>
    </row>
    <row r="22" spans="1:11" x14ac:dyDescent="0.25">
      <c r="A22" s="8" t="s">
        <v>61</v>
      </c>
      <c r="B22" s="9" t="s">
        <v>62</v>
      </c>
      <c r="C22" s="10">
        <v>88</v>
      </c>
      <c r="D22" s="11">
        <v>640</v>
      </c>
      <c r="E22" s="11">
        <v>900</v>
      </c>
      <c r="F22" s="16">
        <f>IF(N(C22)=0,"",C22*D22)</f>
      </c>
      <c r="G22" s="17">
        <f>IF(OR(D22="",D22=0),"",IF(E22=0,9999,D22/(E22/365)))</f>
      </c>
      <c r="H22" s="18">
        <f>IF(OR(D22="",D22=0),"",E22/D22)</f>
      </c>
      <c r="I22" s="19">
        <f>IF(F22="","",IF(F22&gt;=Summary!$C$9*0.05,"A",IF(F22&lt;Summary!$C$9*0.01,"C","B")))</f>
      </c>
      <c r="J22" s="16">
        <f>IF(F22="","",IF(E22=0,F22,MAX(0,D22-Summary!$C$5/365*E22)*C22))</f>
      </c>
      <c r="K22" s="19">
        <f>IF(OR(D22="",D22=0),"",IF(E22=0,"DEAD",IF(G22&gt;Summary!$C$6,"SLOW","OK")))</f>
      </c>
    </row>
    <row r="23" spans="1:11" x14ac:dyDescent="0.25">
      <c r="A23" s="8" t="s">
        <v>63</v>
      </c>
      <c r="B23" s="9" t="s">
        <v>64</v>
      </c>
      <c r="C23" s="10">
        <v>26</v>
      </c>
      <c r="D23" s="11">
        <v>2200</v>
      </c>
      <c r="E23" s="11">
        <v>8400</v>
      </c>
      <c r="F23" s="12">
        <f>IF(N(C23)=0,"",C23*D23)</f>
      </c>
      <c r="G23" s="13">
        <f>IF(OR(D23="",D23=0),"",IF(E23=0,9999,D23/(E23/365)))</f>
      </c>
      <c r="H23" s="14">
        <f>IF(OR(D23="",D23=0),"",E23/D23)</f>
      </c>
      <c r="I23" s="15">
        <f>IF(F23="","",IF(F23&gt;=Summary!$C$9*0.05,"A",IF(F23&lt;Summary!$C$9*0.01,"C","B")))</f>
      </c>
      <c r="J23" s="12">
        <f>IF(F23="","",IF(E23=0,F23,MAX(0,D23-Summary!$C$5/365*E23)*C23))</f>
      </c>
      <c r="K23" s="15">
        <f>IF(OR(D23="",D23=0),"",IF(E23=0,"DEAD",IF(G23&gt;Summary!$C$6,"SLOW","OK")))</f>
      </c>
    </row>
    <row r="24" spans="1:11" x14ac:dyDescent="0.25">
      <c r="A24" s="8" t="s">
        <v>65</v>
      </c>
      <c r="B24" s="9" t="s">
        <v>66</v>
      </c>
      <c r="C24" s="10">
        <v>31</v>
      </c>
      <c r="D24" s="11">
        <v>1600</v>
      </c>
      <c r="E24" s="11">
        <v>2100</v>
      </c>
      <c r="F24" s="16">
        <f>IF(N(C24)=0,"",C24*D24)</f>
      </c>
      <c r="G24" s="17">
        <f>IF(OR(D24="",D24=0),"",IF(E24=0,9999,D24/(E24/365)))</f>
      </c>
      <c r="H24" s="18">
        <f>IF(OR(D24="",D24=0),"",E24/D24)</f>
      </c>
      <c r="I24" s="19">
        <f>IF(F24="","",IF(F24&gt;=Summary!$C$9*0.05,"A",IF(F24&lt;Summary!$C$9*0.01,"C","B")))</f>
      </c>
      <c r="J24" s="16">
        <f>IF(F24="","",IF(E24=0,F24,MAX(0,D24-Summary!$C$5/365*E24)*C24))</f>
      </c>
      <c r="K24" s="19">
        <f>IF(OR(D24="",D24=0),"",IF(E24=0,"DEAD",IF(G24&gt;Summary!$C$6,"SLOW","OK")))</f>
      </c>
    </row>
    <row r="25" spans="1:11" x14ac:dyDescent="0.25">
      <c r="A25" s="8"/>
      <c r="B25" s="9"/>
      <c r="C25" s="10"/>
      <c r="D25" s="11"/>
      <c r="E25" s="11"/>
      <c r="F25" s="12">
        <f>IF(N(C25)=0,"",C25*D25)</f>
      </c>
      <c r="G25" s="13">
        <f>IF(OR(D25="",D25=0),"",IF(E25=0,9999,D25/(E25/365)))</f>
      </c>
      <c r="H25" s="14">
        <f>IF(OR(D25="",D25=0),"",E25/D25)</f>
      </c>
      <c r="I25" s="15">
        <f>IF(F25="","",IF(F25&gt;=Summary!$C$9*0.05,"A",IF(F25&lt;Summary!$C$9*0.01,"C","B")))</f>
      </c>
      <c r="J25" s="12">
        <f>IF(F25="","",IF(E25=0,F25,MAX(0,D25-Summary!$C$5/365*E25)*C25))</f>
      </c>
      <c r="K25" s="15">
        <f>IF(OR(D25="",D25=0),"",IF(E25=0,"DEAD",IF(G25&gt;Summary!$C$6,"SLOW","OK")))</f>
      </c>
    </row>
    <row r="26" spans="1:11" x14ac:dyDescent="0.25">
      <c r="A26" s="8"/>
      <c r="B26" s="9"/>
      <c r="C26" s="10"/>
      <c r="D26" s="11"/>
      <c r="E26" s="11"/>
      <c r="F26" s="16">
        <f>IF(N(C26)=0,"",C26*D26)</f>
      </c>
      <c r="G26" s="17">
        <f>IF(OR(D26="",D26=0),"",IF(E26=0,9999,D26/(E26/365)))</f>
      </c>
      <c r="H26" s="18">
        <f>IF(OR(D26="",D26=0),"",E26/D26)</f>
      </c>
      <c r="I26" s="19">
        <f>IF(F26="","",IF(F26&gt;=Summary!$C$9*0.05,"A",IF(F26&lt;Summary!$C$9*0.01,"C","B")))</f>
      </c>
      <c r="J26" s="16">
        <f>IF(F26="","",IF(E26=0,F26,MAX(0,D26-Summary!$C$5/365*E26)*C26))</f>
      </c>
      <c r="K26" s="19">
        <f>IF(OR(D26="",D26=0),"",IF(E26=0,"DEAD",IF(G26&gt;Summary!$C$6,"SLOW","OK")))</f>
      </c>
    </row>
    <row r="27" spans="1:11" x14ac:dyDescent="0.25">
      <c r="A27" s="8"/>
      <c r="B27" s="9"/>
      <c r="C27" s="10"/>
      <c r="D27" s="11"/>
      <c r="E27" s="11"/>
      <c r="F27" s="12">
        <f>IF(N(C27)=0,"",C27*D27)</f>
      </c>
      <c r="G27" s="13">
        <f>IF(OR(D27="",D27=0),"",IF(E27=0,9999,D27/(E27/365)))</f>
      </c>
      <c r="H27" s="14">
        <f>IF(OR(D27="",D27=0),"",E27/D27)</f>
      </c>
      <c r="I27" s="15">
        <f>IF(F27="","",IF(F27&gt;=Summary!$C$9*0.05,"A",IF(F27&lt;Summary!$C$9*0.01,"C","B")))</f>
      </c>
      <c r="J27" s="12">
        <f>IF(F27="","",IF(E27=0,F27,MAX(0,D27-Summary!$C$5/365*E27)*C27))</f>
      </c>
      <c r="K27" s="15">
        <f>IF(OR(D27="",D27=0),"",IF(E27=0,"DEAD",IF(G27&gt;Summary!$C$6,"SLOW","OK")))</f>
      </c>
    </row>
    <row r="28" spans="1:11" x14ac:dyDescent="0.25">
      <c r="A28" s="8"/>
      <c r="B28" s="9"/>
      <c r="C28" s="10"/>
      <c r="D28" s="11"/>
      <c r="E28" s="11"/>
      <c r="F28" s="16">
        <f>IF(N(C28)=0,"",C28*D28)</f>
      </c>
      <c r="G28" s="17">
        <f>IF(OR(D28="",D28=0),"",IF(E28=0,9999,D28/(E28/365)))</f>
      </c>
      <c r="H28" s="18">
        <f>IF(OR(D28="",D28=0),"",E28/D28)</f>
      </c>
      <c r="I28" s="19">
        <f>IF(F28="","",IF(F28&gt;=Summary!$C$9*0.05,"A",IF(F28&lt;Summary!$C$9*0.01,"C","B")))</f>
      </c>
      <c r="J28" s="16">
        <f>IF(F28="","",IF(E28=0,F28,MAX(0,D28-Summary!$C$5/365*E28)*C28))</f>
      </c>
      <c r="K28" s="19">
        <f>IF(OR(D28="",D28=0),"",IF(E28=0,"DEAD",IF(G28&gt;Summary!$C$6,"SLOW","OK")))</f>
      </c>
    </row>
    <row r="29" spans="1:11" x14ac:dyDescent="0.25">
      <c r="A29" s="8"/>
      <c r="B29" s="9"/>
      <c r="C29" s="10"/>
      <c r="D29" s="11"/>
      <c r="E29" s="11"/>
      <c r="F29" s="12">
        <f>IF(N(C29)=0,"",C29*D29)</f>
      </c>
      <c r="G29" s="13">
        <f>IF(OR(D29="",D29=0),"",IF(E29=0,9999,D29/(E29/365)))</f>
      </c>
      <c r="H29" s="14">
        <f>IF(OR(D29="",D29=0),"",E29/D29)</f>
      </c>
      <c r="I29" s="15">
        <f>IF(F29="","",IF(F29&gt;=Summary!$C$9*0.05,"A",IF(F29&lt;Summary!$C$9*0.01,"C","B")))</f>
      </c>
      <c r="J29" s="12">
        <f>IF(F29="","",IF(E29=0,F29,MAX(0,D29-Summary!$C$5/365*E29)*C29))</f>
      </c>
      <c r="K29" s="15">
        <f>IF(OR(D29="",D29=0),"",IF(E29=0,"DEAD",IF(G29&gt;Summary!$C$6,"SLOW","OK")))</f>
      </c>
    </row>
    <row r="30" spans="1:11" x14ac:dyDescent="0.25">
      <c r="A30" s="8"/>
      <c r="B30" s="9"/>
      <c r="C30" s="10"/>
      <c r="D30" s="11"/>
      <c r="E30" s="11"/>
      <c r="F30" s="16">
        <f>IF(N(C30)=0,"",C30*D30)</f>
      </c>
      <c r="G30" s="17">
        <f>IF(OR(D30="",D30=0),"",IF(E30=0,9999,D30/(E30/365)))</f>
      </c>
      <c r="H30" s="18">
        <f>IF(OR(D30="",D30=0),"",E30/D30)</f>
      </c>
      <c r="I30" s="19">
        <f>IF(F30="","",IF(F30&gt;=Summary!$C$9*0.05,"A",IF(F30&lt;Summary!$C$9*0.01,"C","B")))</f>
      </c>
      <c r="J30" s="16">
        <f>IF(F30="","",IF(E30=0,F30,MAX(0,D30-Summary!$C$5/365*E30)*C30))</f>
      </c>
      <c r="K30" s="19">
        <f>IF(OR(D30="",D30=0),"",IF(E30=0,"DEAD",IF(G30&gt;Summary!$C$6,"SLOW","OK")))</f>
      </c>
    </row>
    <row r="31" spans="1:11" x14ac:dyDescent="0.25">
      <c r="A31" s="8"/>
      <c r="B31" s="9"/>
      <c r="C31" s="10"/>
      <c r="D31" s="11"/>
      <c r="E31" s="11"/>
      <c r="F31" s="12">
        <f>IF(N(C31)=0,"",C31*D31)</f>
      </c>
      <c r="G31" s="13">
        <f>IF(OR(D31="",D31=0),"",IF(E31=0,9999,D31/(E31/365)))</f>
      </c>
      <c r="H31" s="14">
        <f>IF(OR(D31="",D31=0),"",E31/D31)</f>
      </c>
      <c r="I31" s="15">
        <f>IF(F31="","",IF(F31&gt;=Summary!$C$9*0.05,"A",IF(F31&lt;Summary!$C$9*0.01,"C","B")))</f>
      </c>
      <c r="J31" s="12">
        <f>IF(F31="","",IF(E31=0,F31,MAX(0,D31-Summary!$C$5/365*E31)*C31))</f>
      </c>
      <c r="K31" s="15">
        <f>IF(OR(D31="",D31=0),"",IF(E31=0,"DEAD",IF(G31&gt;Summary!$C$6,"SLOW","OK")))</f>
      </c>
    </row>
    <row r="32" spans="1:11" x14ac:dyDescent="0.25">
      <c r="A32" s="8"/>
      <c r="B32" s="9"/>
      <c r="C32" s="10"/>
      <c r="D32" s="11"/>
      <c r="E32" s="11"/>
      <c r="F32" s="16">
        <f>IF(N(C32)=0,"",C32*D32)</f>
      </c>
      <c r="G32" s="17">
        <f>IF(OR(D32="",D32=0),"",IF(E32=0,9999,D32/(E32/365)))</f>
      </c>
      <c r="H32" s="18">
        <f>IF(OR(D32="",D32=0),"",E32/D32)</f>
      </c>
      <c r="I32" s="19">
        <f>IF(F32="","",IF(F32&gt;=Summary!$C$9*0.05,"A",IF(F32&lt;Summary!$C$9*0.01,"C","B")))</f>
      </c>
      <c r="J32" s="16">
        <f>IF(F32="","",IF(E32=0,F32,MAX(0,D32-Summary!$C$5/365*E32)*C32))</f>
      </c>
      <c r="K32" s="19">
        <f>IF(OR(D32="",D32=0),"",IF(E32=0,"DEAD",IF(G32&gt;Summary!$C$6,"SLOW","OK")))</f>
      </c>
    </row>
    <row r="33" spans="1:11" x14ac:dyDescent="0.25">
      <c r="A33" s="8"/>
      <c r="B33" s="9"/>
      <c r="C33" s="10"/>
      <c r="D33" s="11"/>
      <c r="E33" s="11"/>
      <c r="F33" s="12">
        <f>IF(N(C33)=0,"",C33*D33)</f>
      </c>
      <c r="G33" s="13">
        <f>IF(OR(D33="",D33=0),"",IF(E33=0,9999,D33/(E33/365)))</f>
      </c>
      <c r="H33" s="14">
        <f>IF(OR(D33="",D33=0),"",E33/D33)</f>
      </c>
      <c r="I33" s="15">
        <f>IF(F33="","",IF(F33&gt;=Summary!$C$9*0.05,"A",IF(F33&lt;Summary!$C$9*0.01,"C","B")))</f>
      </c>
      <c r="J33" s="12">
        <f>IF(F33="","",IF(E33=0,F33,MAX(0,D33-Summary!$C$5/365*E33)*C33))</f>
      </c>
      <c r="K33" s="15">
        <f>IF(OR(D33="",D33=0),"",IF(E33=0,"DEAD",IF(G33&gt;Summary!$C$6,"SLOW","OK")))</f>
      </c>
    </row>
    <row r="34" spans="1:11" x14ac:dyDescent="0.25">
      <c r="A34" s="8"/>
      <c r="B34" s="9"/>
      <c r="C34" s="10"/>
      <c r="D34" s="11"/>
      <c r="E34" s="11"/>
      <c r="F34" s="16">
        <f>IF(N(C34)=0,"",C34*D34)</f>
      </c>
      <c r="G34" s="17">
        <f>IF(OR(D34="",D34=0),"",IF(E34=0,9999,D34/(E34/365)))</f>
      </c>
      <c r="H34" s="18">
        <f>IF(OR(D34="",D34=0),"",E34/D34)</f>
      </c>
      <c r="I34" s="19">
        <f>IF(F34="","",IF(F34&gt;=Summary!$C$9*0.05,"A",IF(F34&lt;Summary!$C$9*0.01,"C","B")))</f>
      </c>
      <c r="J34" s="16">
        <f>IF(F34="","",IF(E34=0,F34,MAX(0,D34-Summary!$C$5/365*E34)*C34))</f>
      </c>
      <c r="K34" s="19">
        <f>IF(OR(D34="",D34=0),"",IF(E34=0,"DEAD",IF(G34&gt;Summary!$C$6,"SLOW","OK")))</f>
      </c>
    </row>
    <row r="35" spans="1:11" x14ac:dyDescent="0.25">
      <c r="A35" s="8"/>
      <c r="B35" s="9"/>
      <c r="C35" s="10"/>
      <c r="D35" s="11"/>
      <c r="E35" s="11"/>
      <c r="F35" s="12">
        <f>IF(N(C35)=0,"",C35*D35)</f>
      </c>
      <c r="G35" s="13">
        <f>IF(OR(D35="",D35=0),"",IF(E35=0,9999,D35/(E35/365)))</f>
      </c>
      <c r="H35" s="14">
        <f>IF(OR(D35="",D35=0),"",E35/D35)</f>
      </c>
      <c r="I35" s="15">
        <f>IF(F35="","",IF(F35&gt;=Summary!$C$9*0.05,"A",IF(F35&lt;Summary!$C$9*0.01,"C","B")))</f>
      </c>
      <c r="J35" s="12">
        <f>IF(F35="","",IF(E35=0,F35,MAX(0,D35-Summary!$C$5/365*E35)*C35))</f>
      </c>
      <c r="K35" s="15">
        <f>IF(OR(D35="",D35=0),"",IF(E35=0,"DEAD",IF(G35&gt;Summary!$C$6,"SLOW","OK")))</f>
      </c>
    </row>
    <row r="36" spans="1:11" x14ac:dyDescent="0.25">
      <c r="A36" s="8"/>
      <c r="B36" s="9"/>
      <c r="C36" s="10"/>
      <c r="D36" s="11"/>
      <c r="E36" s="11"/>
      <c r="F36" s="16">
        <f>IF(N(C36)=0,"",C36*D36)</f>
      </c>
      <c r="G36" s="17">
        <f>IF(OR(D36="",D36=0),"",IF(E36=0,9999,D36/(E36/365)))</f>
      </c>
      <c r="H36" s="18">
        <f>IF(OR(D36="",D36=0),"",E36/D36)</f>
      </c>
      <c r="I36" s="19">
        <f>IF(F36="","",IF(F36&gt;=Summary!$C$9*0.05,"A",IF(F36&lt;Summary!$C$9*0.01,"C","B")))</f>
      </c>
      <c r="J36" s="16">
        <f>IF(F36="","",IF(E36=0,F36,MAX(0,D36-Summary!$C$5/365*E36)*C36))</f>
      </c>
      <c r="K36" s="19">
        <f>IF(OR(D36="",D36=0),"",IF(E36=0,"DEAD",IF(G36&gt;Summary!$C$6,"SLOW","OK")))</f>
      </c>
    </row>
    <row r="37" spans="1:11" x14ac:dyDescent="0.25">
      <c r="A37" s="8"/>
      <c r="B37" s="9"/>
      <c r="C37" s="10"/>
      <c r="D37" s="11"/>
      <c r="E37" s="11"/>
      <c r="F37" s="12">
        <f>IF(N(C37)=0,"",C37*D37)</f>
      </c>
      <c r="G37" s="13">
        <f>IF(OR(D37="",D37=0),"",IF(E37=0,9999,D37/(E37/365)))</f>
      </c>
      <c r="H37" s="14">
        <f>IF(OR(D37="",D37=0),"",E37/D37)</f>
      </c>
      <c r="I37" s="15">
        <f>IF(F37="","",IF(F37&gt;=Summary!$C$9*0.05,"A",IF(F37&lt;Summary!$C$9*0.01,"C","B")))</f>
      </c>
      <c r="J37" s="12">
        <f>IF(F37="","",IF(E37=0,F37,MAX(0,D37-Summary!$C$5/365*E37)*C37))</f>
      </c>
      <c r="K37" s="15">
        <f>IF(OR(D37="",D37=0),"",IF(E37=0,"DEAD",IF(G37&gt;Summary!$C$6,"SLOW","OK")))</f>
      </c>
    </row>
    <row r="38" spans="1:11" x14ac:dyDescent="0.25">
      <c r="A38" s="8"/>
      <c r="B38" s="9"/>
      <c r="C38" s="10"/>
      <c r="D38" s="11"/>
      <c r="E38" s="11"/>
      <c r="F38" s="16">
        <f>IF(N(C38)=0,"",C38*D38)</f>
      </c>
      <c r="G38" s="17">
        <f>IF(OR(D38="",D38=0),"",IF(E38=0,9999,D38/(E38/365)))</f>
      </c>
      <c r="H38" s="18">
        <f>IF(OR(D38="",D38=0),"",E38/D38)</f>
      </c>
      <c r="I38" s="19">
        <f>IF(F38="","",IF(F38&gt;=Summary!$C$9*0.05,"A",IF(F38&lt;Summary!$C$9*0.01,"C","B")))</f>
      </c>
      <c r="J38" s="16">
        <f>IF(F38="","",IF(E38=0,F38,MAX(0,D38-Summary!$C$5/365*E38)*C38))</f>
      </c>
      <c r="K38" s="19">
        <f>IF(OR(D38="",D38=0),"",IF(E38=0,"DEAD",IF(G38&gt;Summary!$C$6,"SLOW","OK")))</f>
      </c>
    </row>
    <row r="39" spans="1:11" x14ac:dyDescent="0.25">
      <c r="A39" s="8"/>
      <c r="B39" s="9"/>
      <c r="C39" s="10"/>
      <c r="D39" s="11"/>
      <c r="E39" s="11"/>
      <c r="F39" s="12">
        <f>IF(N(C39)=0,"",C39*D39)</f>
      </c>
      <c r="G39" s="13">
        <f>IF(OR(D39="",D39=0),"",IF(E39=0,9999,D39/(E39/365)))</f>
      </c>
      <c r="H39" s="14">
        <f>IF(OR(D39="",D39=0),"",E39/D39)</f>
      </c>
      <c r="I39" s="15">
        <f>IF(F39="","",IF(F39&gt;=Summary!$C$9*0.05,"A",IF(F39&lt;Summary!$C$9*0.01,"C","B")))</f>
      </c>
      <c r="J39" s="12">
        <f>IF(F39="","",IF(E39=0,F39,MAX(0,D39-Summary!$C$5/365*E39)*C39))</f>
      </c>
      <c r="K39" s="15">
        <f>IF(OR(D39="",D39=0),"",IF(E39=0,"DEAD",IF(G39&gt;Summary!$C$6,"SLOW","OK")))</f>
      </c>
    </row>
    <row r="40" spans="1:11" x14ac:dyDescent="0.25">
      <c r="A40" s="8"/>
      <c r="B40" s="9"/>
      <c r="C40" s="10"/>
      <c r="D40" s="11"/>
      <c r="E40" s="11"/>
      <c r="F40" s="16">
        <f>IF(N(C40)=0,"",C40*D40)</f>
      </c>
      <c r="G40" s="17">
        <f>IF(OR(D40="",D40=0),"",IF(E40=0,9999,D40/(E40/365)))</f>
      </c>
      <c r="H40" s="18">
        <f>IF(OR(D40="",D40=0),"",E40/D40)</f>
      </c>
      <c r="I40" s="19">
        <f>IF(F40="","",IF(F40&gt;=Summary!$C$9*0.05,"A",IF(F40&lt;Summary!$C$9*0.01,"C","B")))</f>
      </c>
      <c r="J40" s="16">
        <f>IF(F40="","",IF(E40=0,F40,MAX(0,D40-Summary!$C$5/365*E40)*C40))</f>
      </c>
      <c r="K40" s="19">
        <f>IF(OR(D40="",D40=0),"",IF(E40=0,"DEAD",IF(G40&gt;Summary!$C$6,"SLOW","OK")))</f>
      </c>
    </row>
    <row r="41" spans="1:11" x14ac:dyDescent="0.25">
      <c r="A41" s="8"/>
      <c r="B41" s="9"/>
      <c r="C41" s="10"/>
      <c r="D41" s="11"/>
      <c r="E41" s="11"/>
      <c r="F41" s="12">
        <f>IF(N(C41)=0,"",C41*D41)</f>
      </c>
      <c r="G41" s="13">
        <f>IF(OR(D41="",D41=0),"",IF(E41=0,9999,D41/(E41/365)))</f>
      </c>
      <c r="H41" s="14">
        <f>IF(OR(D41="",D41=0),"",E41/D41)</f>
      </c>
      <c r="I41" s="15">
        <f>IF(F41="","",IF(F41&gt;=Summary!$C$9*0.05,"A",IF(F41&lt;Summary!$C$9*0.01,"C","B")))</f>
      </c>
      <c r="J41" s="12">
        <f>IF(F41="","",IF(E41=0,F41,MAX(0,D41-Summary!$C$5/365*E41)*C41))</f>
      </c>
      <c r="K41" s="15">
        <f>IF(OR(D41="",D41=0),"",IF(E41=0,"DEAD",IF(G41&gt;Summary!$C$6,"SLOW","OK")))</f>
      </c>
    </row>
    <row r="42" spans="1:11" x14ac:dyDescent="0.25">
      <c r="A42" s="8"/>
      <c r="B42" s="9"/>
      <c r="C42" s="10"/>
      <c r="D42" s="11"/>
      <c r="E42" s="11"/>
      <c r="F42" s="16">
        <f>IF(N(C42)=0,"",C42*D42)</f>
      </c>
      <c r="G42" s="17">
        <f>IF(OR(D42="",D42=0),"",IF(E42=0,9999,D42/(E42/365)))</f>
      </c>
      <c r="H42" s="18">
        <f>IF(OR(D42="",D42=0),"",E42/D42)</f>
      </c>
      <c r="I42" s="19">
        <f>IF(F42="","",IF(F42&gt;=Summary!$C$9*0.05,"A",IF(F42&lt;Summary!$C$9*0.01,"C","B")))</f>
      </c>
      <c r="J42" s="16">
        <f>IF(F42="","",IF(E42=0,F42,MAX(0,D42-Summary!$C$5/365*E42)*C42))</f>
      </c>
      <c r="K42" s="19">
        <f>IF(OR(D42="",D42=0),"",IF(E42=0,"DEAD",IF(G42&gt;Summary!$C$6,"SLOW","OK")))</f>
      </c>
    </row>
    <row r="43" spans="1:11" x14ac:dyDescent="0.25">
      <c r="A43" s="8"/>
      <c r="B43" s="9"/>
      <c r="C43" s="10"/>
      <c r="D43" s="11"/>
      <c r="E43" s="11"/>
      <c r="F43" s="12">
        <f>IF(N(C43)=0,"",C43*D43)</f>
      </c>
      <c r="G43" s="13">
        <f>IF(OR(D43="",D43=0),"",IF(E43=0,9999,D43/(E43/365)))</f>
      </c>
      <c r="H43" s="14">
        <f>IF(OR(D43="",D43=0),"",E43/D43)</f>
      </c>
      <c r="I43" s="15">
        <f>IF(F43="","",IF(F43&gt;=Summary!$C$9*0.05,"A",IF(F43&lt;Summary!$C$9*0.01,"C","B")))</f>
      </c>
      <c r="J43" s="12">
        <f>IF(F43="","",IF(E43=0,F43,MAX(0,D43-Summary!$C$5/365*E43)*C43))</f>
      </c>
      <c r="K43" s="15">
        <f>IF(OR(D43="",D43=0),"",IF(E43=0,"DEAD",IF(G43&gt;Summary!$C$6,"SLOW","OK")))</f>
      </c>
    </row>
    <row r="44" spans="1:11" x14ac:dyDescent="0.25">
      <c r="A44" s="8"/>
      <c r="B44" s="9"/>
      <c r="C44" s="10"/>
      <c r="D44" s="11"/>
      <c r="E44" s="11"/>
      <c r="F44" s="16">
        <f>IF(N(C44)=0,"",C44*D44)</f>
      </c>
      <c r="G44" s="17">
        <f>IF(OR(D44="",D44=0),"",IF(E44=0,9999,D44/(E44/365)))</f>
      </c>
      <c r="H44" s="18">
        <f>IF(OR(D44="",D44=0),"",E44/D44)</f>
      </c>
      <c r="I44" s="19">
        <f>IF(F44="","",IF(F44&gt;=Summary!$C$9*0.05,"A",IF(F44&lt;Summary!$C$9*0.01,"C","B")))</f>
      </c>
      <c r="J44" s="16">
        <f>IF(F44="","",IF(E44=0,F44,MAX(0,D44-Summary!$C$5/365*E44)*C44))</f>
      </c>
      <c r="K44" s="19">
        <f>IF(OR(D44="",D44=0),"",IF(E44=0,"DEAD",IF(G44&gt;Summary!$C$6,"SLOW","OK")))</f>
      </c>
    </row>
    <row r="45" spans="1:11" x14ac:dyDescent="0.25">
      <c r="A45" s="8"/>
      <c r="B45" s="9"/>
      <c r="C45" s="10"/>
      <c r="D45" s="11"/>
      <c r="E45" s="11"/>
      <c r="F45" s="12">
        <f>IF(N(C45)=0,"",C45*D45)</f>
      </c>
      <c r="G45" s="13">
        <f>IF(OR(D45="",D45=0),"",IF(E45=0,9999,D45/(E45/365)))</f>
      </c>
      <c r="H45" s="14">
        <f>IF(OR(D45="",D45=0),"",E45/D45)</f>
      </c>
      <c r="I45" s="15">
        <f>IF(F45="","",IF(F45&gt;=Summary!$C$9*0.05,"A",IF(F45&lt;Summary!$C$9*0.01,"C","B")))</f>
      </c>
      <c r="J45" s="12">
        <f>IF(F45="","",IF(E45=0,F45,MAX(0,D45-Summary!$C$5/365*E45)*C45))</f>
      </c>
      <c r="K45" s="15">
        <f>IF(OR(D45="",D45=0),"",IF(E45=0,"DEAD",IF(G45&gt;Summary!$C$6,"SLOW","OK")))</f>
      </c>
    </row>
    <row r="46" spans="1:11" x14ac:dyDescent="0.25">
      <c r="A46" s="8"/>
      <c r="B46" s="9"/>
      <c r="C46" s="10"/>
      <c r="D46" s="11"/>
      <c r="E46" s="11"/>
      <c r="F46" s="16">
        <f>IF(N(C46)=0,"",C46*D46)</f>
      </c>
      <c r="G46" s="17">
        <f>IF(OR(D46="",D46=0),"",IF(E46=0,9999,D46/(E46/365)))</f>
      </c>
      <c r="H46" s="18">
        <f>IF(OR(D46="",D46=0),"",E46/D46)</f>
      </c>
      <c r="I46" s="19">
        <f>IF(F46="","",IF(F46&gt;=Summary!$C$9*0.05,"A",IF(F46&lt;Summary!$C$9*0.01,"C","B")))</f>
      </c>
      <c r="J46" s="16">
        <f>IF(F46="","",IF(E46=0,F46,MAX(0,D46-Summary!$C$5/365*E46)*C46))</f>
      </c>
      <c r="K46" s="19">
        <f>IF(OR(D46="",D46=0),"",IF(E46=0,"DEAD",IF(G46&gt;Summary!$C$6,"SLOW","OK")))</f>
      </c>
    </row>
    <row r="47" spans="1:11" x14ac:dyDescent="0.25">
      <c r="A47" s="8"/>
      <c r="B47" s="9"/>
      <c r="C47" s="10"/>
      <c r="D47" s="11"/>
      <c r="E47" s="11"/>
      <c r="F47" s="12">
        <f>IF(N(C47)=0,"",C47*D47)</f>
      </c>
      <c r="G47" s="13">
        <f>IF(OR(D47="",D47=0),"",IF(E47=0,9999,D47/(E47/365)))</f>
      </c>
      <c r="H47" s="14">
        <f>IF(OR(D47="",D47=0),"",E47/D47)</f>
      </c>
      <c r="I47" s="15">
        <f>IF(F47="","",IF(F47&gt;=Summary!$C$9*0.05,"A",IF(F47&lt;Summary!$C$9*0.01,"C","B")))</f>
      </c>
      <c r="J47" s="12">
        <f>IF(F47="","",IF(E47=0,F47,MAX(0,D47-Summary!$C$5/365*E47)*C47))</f>
      </c>
      <c r="K47" s="15">
        <f>IF(OR(D47="",D47=0),"",IF(E47=0,"DEAD",IF(G47&gt;Summary!$C$6,"SLOW","OK")))</f>
      </c>
    </row>
    <row r="48" spans="1:11" x14ac:dyDescent="0.25">
      <c r="A48" s="8"/>
      <c r="B48" s="9"/>
      <c r="C48" s="10"/>
      <c r="D48" s="11"/>
      <c r="E48" s="11"/>
      <c r="F48" s="16">
        <f>IF(N(C48)=0,"",C48*D48)</f>
      </c>
      <c r="G48" s="17">
        <f>IF(OR(D48="",D48=0),"",IF(E48=0,9999,D48/(E48/365)))</f>
      </c>
      <c r="H48" s="18">
        <f>IF(OR(D48="",D48=0),"",E48/D48)</f>
      </c>
      <c r="I48" s="19">
        <f>IF(F48="","",IF(F48&gt;=Summary!$C$9*0.05,"A",IF(F48&lt;Summary!$C$9*0.01,"C","B")))</f>
      </c>
      <c r="J48" s="16">
        <f>IF(F48="","",IF(E48=0,F48,MAX(0,D48-Summary!$C$5/365*E48)*C48))</f>
      </c>
      <c r="K48" s="19">
        <f>IF(OR(D48="",D48=0),"",IF(E48=0,"DEAD",IF(G48&gt;Summary!$C$6,"SLOW","OK")))</f>
      </c>
    </row>
    <row r="49" spans="1:11" x14ac:dyDescent="0.25">
      <c r="A49" s="8"/>
      <c r="B49" s="9"/>
      <c r="C49" s="10"/>
      <c r="D49" s="11"/>
      <c r="E49" s="11"/>
      <c r="F49" s="12">
        <f>IF(N(C49)=0,"",C49*D49)</f>
      </c>
      <c r="G49" s="13">
        <f>IF(OR(D49="",D49=0),"",IF(E49=0,9999,D49/(E49/365)))</f>
      </c>
      <c r="H49" s="14">
        <f>IF(OR(D49="",D49=0),"",E49/D49)</f>
      </c>
      <c r="I49" s="15">
        <f>IF(F49="","",IF(F49&gt;=Summary!$C$9*0.05,"A",IF(F49&lt;Summary!$C$9*0.01,"C","B")))</f>
      </c>
      <c r="J49" s="12">
        <f>IF(F49="","",IF(E49=0,F49,MAX(0,D49-Summary!$C$5/365*E49)*C49))</f>
      </c>
      <c r="K49" s="15">
        <f>IF(OR(D49="",D49=0),"",IF(E49=0,"DEAD",IF(G49&gt;Summary!$C$6,"SLOW","OK")))</f>
      </c>
    </row>
    <row r="50" spans="1:11" x14ac:dyDescent="0.25">
      <c r="A50" s="8"/>
      <c r="B50" s="9"/>
      <c r="C50" s="10"/>
      <c r="D50" s="11"/>
      <c r="E50" s="11"/>
      <c r="F50" s="16">
        <f>IF(N(C50)=0,"",C50*D50)</f>
      </c>
      <c r="G50" s="17">
        <f>IF(OR(D50="",D50=0),"",IF(E50=0,9999,D50/(E50/365)))</f>
      </c>
      <c r="H50" s="18">
        <f>IF(OR(D50="",D50=0),"",E50/D50)</f>
      </c>
      <c r="I50" s="19">
        <f>IF(F50="","",IF(F50&gt;=Summary!$C$9*0.05,"A",IF(F50&lt;Summary!$C$9*0.01,"C","B")))</f>
      </c>
      <c r="J50" s="16">
        <f>IF(F50="","",IF(E50=0,F50,MAX(0,D50-Summary!$C$5/365*E50)*C50))</f>
      </c>
      <c r="K50" s="19">
        <f>IF(OR(D50="",D50=0),"",IF(E50=0,"DEAD",IF(G50&gt;Summary!$C$6,"SLOW","OK")))</f>
      </c>
    </row>
    <row r="51" spans="1:11" x14ac:dyDescent="0.25">
      <c r="A51" s="8"/>
      <c r="B51" s="9"/>
      <c r="C51" s="10"/>
      <c r="D51" s="11"/>
      <c r="E51" s="11"/>
      <c r="F51" s="12">
        <f>IF(N(C51)=0,"",C51*D51)</f>
      </c>
      <c r="G51" s="13">
        <f>IF(OR(D51="",D51=0),"",IF(E51=0,9999,D51/(E51/365)))</f>
      </c>
      <c r="H51" s="14">
        <f>IF(OR(D51="",D51=0),"",E51/D51)</f>
      </c>
      <c r="I51" s="15">
        <f>IF(F51="","",IF(F51&gt;=Summary!$C$9*0.05,"A",IF(F51&lt;Summary!$C$9*0.01,"C","B")))</f>
      </c>
      <c r="J51" s="12">
        <f>IF(F51="","",IF(E51=0,F51,MAX(0,D51-Summary!$C$5/365*E51)*C51))</f>
      </c>
      <c r="K51" s="15">
        <f>IF(OR(D51="",D51=0),"",IF(E51=0,"DEAD",IF(G51&gt;Summary!$C$6,"SLOW","OK")))</f>
      </c>
    </row>
    <row r="52" spans="1:11" x14ac:dyDescent="0.25">
      <c r="A52" s="8"/>
      <c r="B52" s="9"/>
      <c r="C52" s="10"/>
      <c r="D52" s="11"/>
      <c r="E52" s="11"/>
      <c r="F52" s="16">
        <f>IF(N(C52)=0,"",C52*D52)</f>
      </c>
      <c r="G52" s="17">
        <f>IF(OR(D52="",D52=0),"",IF(E52=0,9999,D52/(E52/365)))</f>
      </c>
      <c r="H52" s="18">
        <f>IF(OR(D52="",D52=0),"",E52/D52)</f>
      </c>
      <c r="I52" s="19">
        <f>IF(F52="","",IF(F52&gt;=Summary!$C$9*0.05,"A",IF(F52&lt;Summary!$C$9*0.01,"C","B")))</f>
      </c>
      <c r="J52" s="16">
        <f>IF(F52="","",IF(E52=0,F52,MAX(0,D52-Summary!$C$5/365*E52)*C52))</f>
      </c>
      <c r="K52" s="19">
        <f>IF(OR(D52="",D52=0),"",IF(E52=0,"DEAD",IF(G52&gt;Summary!$C$6,"SLOW","OK")))</f>
      </c>
    </row>
    <row r="53" spans="1:11" x14ac:dyDescent="0.25">
      <c r="A53" s="8"/>
      <c r="B53" s="9"/>
      <c r="C53" s="10"/>
      <c r="D53" s="11"/>
      <c r="E53" s="11"/>
      <c r="F53" s="12">
        <f>IF(N(C53)=0,"",C53*D53)</f>
      </c>
      <c r="G53" s="13">
        <f>IF(OR(D53="",D53=0),"",IF(E53=0,9999,D53/(E53/365)))</f>
      </c>
      <c r="H53" s="14">
        <f>IF(OR(D53="",D53=0),"",E53/D53)</f>
      </c>
      <c r="I53" s="15">
        <f>IF(F53="","",IF(F53&gt;=Summary!$C$9*0.05,"A",IF(F53&lt;Summary!$C$9*0.01,"C","B")))</f>
      </c>
      <c r="J53" s="12">
        <f>IF(F53="","",IF(E53=0,F53,MAX(0,D53-Summary!$C$5/365*E53)*C53))</f>
      </c>
      <c r="K53" s="15">
        <f>IF(OR(D53="",D53=0),"",IF(E53=0,"DEAD",IF(G53&gt;Summary!$C$6,"SLOW","OK")))</f>
      </c>
    </row>
    <row r="54" spans="1:11" x14ac:dyDescent="0.25">
      <c r="A54" s="8"/>
      <c r="B54" s="9"/>
      <c r="C54" s="10"/>
      <c r="D54" s="11"/>
      <c r="E54" s="11"/>
      <c r="F54" s="16">
        <f>IF(N(C54)=0,"",C54*D54)</f>
      </c>
      <c r="G54" s="17">
        <f>IF(OR(D54="",D54=0),"",IF(E54=0,9999,D54/(E54/365)))</f>
      </c>
      <c r="H54" s="18">
        <f>IF(OR(D54="",D54=0),"",E54/D54)</f>
      </c>
      <c r="I54" s="19">
        <f>IF(F54="","",IF(F54&gt;=Summary!$C$9*0.05,"A",IF(F54&lt;Summary!$C$9*0.01,"C","B")))</f>
      </c>
      <c r="J54" s="16">
        <f>IF(F54="","",IF(E54=0,F54,MAX(0,D54-Summary!$C$5/365*E54)*C54))</f>
      </c>
      <c r="K54" s="19">
        <f>IF(OR(D54="",D54=0),"",IF(E54=0,"DEAD",IF(G54&gt;Summary!$C$6,"SLOW","OK")))</f>
      </c>
    </row>
    <row r="55" spans="1:11" x14ac:dyDescent="0.25">
      <c r="A55" s="8"/>
      <c r="B55" s="9"/>
      <c r="C55" s="10"/>
      <c r="D55" s="11"/>
      <c r="E55" s="11"/>
      <c r="F55" s="12">
        <f>IF(N(C55)=0,"",C55*D55)</f>
      </c>
      <c r="G55" s="13">
        <f>IF(OR(D55="",D55=0),"",IF(E55=0,9999,D55/(E55/365)))</f>
      </c>
      <c r="H55" s="14">
        <f>IF(OR(D55="",D55=0),"",E55/D55)</f>
      </c>
      <c r="I55" s="15">
        <f>IF(F55="","",IF(F55&gt;=Summary!$C$9*0.05,"A",IF(F55&lt;Summary!$C$9*0.01,"C","B")))</f>
      </c>
      <c r="J55" s="12">
        <f>IF(F55="","",IF(E55=0,F55,MAX(0,D55-Summary!$C$5/365*E55)*C55))</f>
      </c>
      <c r="K55" s="15">
        <f>IF(OR(D55="",D55=0),"",IF(E55=0,"DEAD",IF(G55&gt;Summary!$C$6,"SLOW","OK")))</f>
      </c>
    </row>
    <row r="56" spans="1:11" x14ac:dyDescent="0.25">
      <c r="A56" s="8"/>
      <c r="B56" s="9"/>
      <c r="C56" s="10"/>
      <c r="D56" s="11"/>
      <c r="E56" s="11"/>
      <c r="F56" s="16">
        <f>IF(N(C56)=0,"",C56*D56)</f>
      </c>
      <c r="G56" s="17">
        <f>IF(OR(D56="",D56=0),"",IF(E56=0,9999,D56/(E56/365)))</f>
      </c>
      <c r="H56" s="18">
        <f>IF(OR(D56="",D56=0),"",E56/D56)</f>
      </c>
      <c r="I56" s="19">
        <f>IF(F56="","",IF(F56&gt;=Summary!$C$9*0.05,"A",IF(F56&lt;Summary!$C$9*0.01,"C","B")))</f>
      </c>
      <c r="J56" s="16">
        <f>IF(F56="","",IF(E56=0,F56,MAX(0,D56-Summary!$C$5/365*E56)*C56))</f>
      </c>
      <c r="K56" s="19">
        <f>IF(OR(D56="",D56=0),"",IF(E56=0,"DEAD",IF(G56&gt;Summary!$C$6,"SLOW","OK")))</f>
      </c>
    </row>
    <row r="57" spans="1:11" x14ac:dyDescent="0.25">
      <c r="A57" s="8"/>
      <c r="B57" s="9"/>
      <c r="C57" s="10"/>
      <c r="D57" s="11"/>
      <c r="E57" s="11"/>
      <c r="F57" s="12">
        <f>IF(N(C57)=0,"",C57*D57)</f>
      </c>
      <c r="G57" s="13">
        <f>IF(OR(D57="",D57=0),"",IF(E57=0,9999,D57/(E57/365)))</f>
      </c>
      <c r="H57" s="14">
        <f>IF(OR(D57="",D57=0),"",E57/D57)</f>
      </c>
      <c r="I57" s="15">
        <f>IF(F57="","",IF(F57&gt;=Summary!$C$9*0.05,"A",IF(F57&lt;Summary!$C$9*0.01,"C","B")))</f>
      </c>
      <c r="J57" s="12">
        <f>IF(F57="","",IF(E57=0,F57,MAX(0,D57-Summary!$C$5/365*E57)*C57))</f>
      </c>
      <c r="K57" s="15">
        <f>IF(OR(D57="",D57=0),"",IF(E57=0,"DEAD",IF(G57&gt;Summary!$C$6,"SLOW","OK")))</f>
      </c>
    </row>
    <row r="58" spans="1:11" x14ac:dyDescent="0.25">
      <c r="A58" s="8"/>
      <c r="B58" s="9"/>
      <c r="C58" s="10"/>
      <c r="D58" s="11"/>
      <c r="E58" s="11"/>
      <c r="F58" s="16">
        <f>IF(N(C58)=0,"",C58*D58)</f>
      </c>
      <c r="G58" s="17">
        <f>IF(OR(D58="",D58=0),"",IF(E58=0,9999,D58/(E58/365)))</f>
      </c>
      <c r="H58" s="18">
        <f>IF(OR(D58="",D58=0),"",E58/D58)</f>
      </c>
      <c r="I58" s="19">
        <f>IF(F58="","",IF(F58&gt;=Summary!$C$9*0.05,"A",IF(F58&lt;Summary!$C$9*0.01,"C","B")))</f>
      </c>
      <c r="J58" s="16">
        <f>IF(F58="","",IF(E58=0,F58,MAX(0,D58-Summary!$C$5/365*E58)*C58))</f>
      </c>
      <c r="K58" s="19">
        <f>IF(OR(D58="",D58=0),"",IF(E58=0,"DEAD",IF(G58&gt;Summary!$C$6,"SLOW","OK")))</f>
      </c>
    </row>
    <row r="59" spans="1:11" x14ac:dyDescent="0.25">
      <c r="A59" s="8"/>
      <c r="B59" s="9"/>
      <c r="C59" s="10"/>
      <c r="D59" s="11"/>
      <c r="E59" s="11"/>
      <c r="F59" s="12">
        <f>IF(N(C59)=0,"",C59*D59)</f>
      </c>
      <c r="G59" s="13">
        <f>IF(OR(D59="",D59=0),"",IF(E59=0,9999,D59/(E59/365)))</f>
      </c>
      <c r="H59" s="14">
        <f>IF(OR(D59="",D59=0),"",E59/D59)</f>
      </c>
      <c r="I59" s="15">
        <f>IF(F59="","",IF(F59&gt;=Summary!$C$9*0.05,"A",IF(F59&lt;Summary!$C$9*0.01,"C","B")))</f>
      </c>
      <c r="J59" s="12">
        <f>IF(F59="","",IF(E59=0,F59,MAX(0,D59-Summary!$C$5/365*E59)*C59))</f>
      </c>
      <c r="K59" s="15">
        <f>IF(OR(D59="",D59=0),"",IF(E59=0,"DEAD",IF(G59&gt;Summary!$C$6,"SLOW","OK")))</f>
      </c>
    </row>
    <row r="60" spans="1:11" x14ac:dyDescent="0.25">
      <c r="A60" s="8"/>
      <c r="B60" s="9"/>
      <c r="C60" s="10"/>
      <c r="D60" s="11"/>
      <c r="E60" s="11"/>
      <c r="F60" s="16">
        <f>IF(N(C60)=0,"",C60*D60)</f>
      </c>
      <c r="G60" s="17">
        <f>IF(OR(D60="",D60=0),"",IF(E60=0,9999,D60/(E60/365)))</f>
      </c>
      <c r="H60" s="18">
        <f>IF(OR(D60="",D60=0),"",E60/D60)</f>
      </c>
      <c r="I60" s="19">
        <f>IF(F60="","",IF(F60&gt;=Summary!$C$9*0.05,"A",IF(F60&lt;Summary!$C$9*0.01,"C","B")))</f>
      </c>
      <c r="J60" s="16">
        <f>IF(F60="","",IF(E60=0,F60,MAX(0,D60-Summary!$C$5/365*E60)*C60))</f>
      </c>
      <c r="K60" s="19">
        <f>IF(OR(D60="",D60=0),"",IF(E60=0,"DEAD",IF(G60&gt;Summary!$C$6,"SLOW","OK")))</f>
      </c>
    </row>
    <row r="61" spans="1:11" x14ac:dyDescent="0.25">
      <c r="A61" s="8"/>
      <c r="B61" s="9"/>
      <c r="C61" s="10"/>
      <c r="D61" s="11"/>
      <c r="E61" s="11"/>
      <c r="F61" s="12">
        <f>IF(N(C61)=0,"",C61*D61)</f>
      </c>
      <c r="G61" s="13">
        <f>IF(OR(D61="",D61=0),"",IF(E61=0,9999,D61/(E61/365)))</f>
      </c>
      <c r="H61" s="14">
        <f>IF(OR(D61="",D61=0),"",E61/D61)</f>
      </c>
      <c r="I61" s="15">
        <f>IF(F61="","",IF(F61&gt;=Summary!$C$9*0.05,"A",IF(F61&lt;Summary!$C$9*0.01,"C","B")))</f>
      </c>
      <c r="J61" s="12">
        <f>IF(F61="","",IF(E61=0,F61,MAX(0,D61-Summary!$C$5/365*E61)*C61))</f>
      </c>
      <c r="K61" s="15">
        <f>IF(OR(D61="",D61=0),"",IF(E61=0,"DEAD",IF(G61&gt;Summary!$C$6,"SLOW","OK")))</f>
      </c>
    </row>
    <row r="62" spans="1:11" x14ac:dyDescent="0.25">
      <c r="A62" s="8"/>
      <c r="B62" s="9"/>
      <c r="C62" s="10"/>
      <c r="D62" s="11"/>
      <c r="E62" s="11"/>
      <c r="F62" s="16">
        <f>IF(N(C62)=0,"",C62*D62)</f>
      </c>
      <c r="G62" s="17">
        <f>IF(OR(D62="",D62=0),"",IF(E62=0,9999,D62/(E62/365)))</f>
      </c>
      <c r="H62" s="18">
        <f>IF(OR(D62="",D62=0),"",E62/D62)</f>
      </c>
      <c r="I62" s="19">
        <f>IF(F62="","",IF(F62&gt;=Summary!$C$9*0.05,"A",IF(F62&lt;Summary!$C$9*0.01,"C","B")))</f>
      </c>
      <c r="J62" s="16">
        <f>IF(F62="","",IF(E62=0,F62,MAX(0,D62-Summary!$C$5/365*E62)*C62))</f>
      </c>
      <c r="K62" s="19">
        <f>IF(OR(D62="",D62=0),"",IF(E62=0,"DEAD",IF(G62&gt;Summary!$C$6,"SLOW","OK")))</f>
      </c>
    </row>
    <row r="63" spans="1:11" x14ac:dyDescent="0.25">
      <c r="A63" s="8"/>
      <c r="B63" s="9"/>
      <c r="C63" s="10"/>
      <c r="D63" s="11"/>
      <c r="E63" s="11"/>
      <c r="F63" s="12">
        <f>IF(N(C63)=0,"",C63*D63)</f>
      </c>
      <c r="G63" s="13">
        <f>IF(OR(D63="",D63=0),"",IF(E63=0,9999,D63/(E63/365)))</f>
      </c>
      <c r="H63" s="14">
        <f>IF(OR(D63="",D63=0),"",E63/D63)</f>
      </c>
      <c r="I63" s="15">
        <f>IF(F63="","",IF(F63&gt;=Summary!$C$9*0.05,"A",IF(F63&lt;Summary!$C$9*0.01,"C","B")))</f>
      </c>
      <c r="J63" s="12">
        <f>IF(F63="","",IF(E63=0,F63,MAX(0,D63-Summary!$C$5/365*E63)*C63))</f>
      </c>
      <c r="K63" s="15">
        <f>IF(OR(D63="",D63=0),"",IF(E63=0,"DEAD",IF(G63&gt;Summary!$C$6,"SLOW","OK")))</f>
      </c>
    </row>
    <row r="64" spans="1:11" x14ac:dyDescent="0.25">
      <c r="A64" s="8"/>
      <c r="B64" s="9"/>
      <c r="C64" s="10"/>
      <c r="D64" s="11"/>
      <c r="E64" s="11"/>
      <c r="F64" s="16">
        <f>IF(N(C64)=0,"",C64*D64)</f>
      </c>
      <c r="G64" s="17">
        <f>IF(OR(D64="",D64=0),"",IF(E64=0,9999,D64/(E64/365)))</f>
      </c>
      <c r="H64" s="18">
        <f>IF(OR(D64="",D64=0),"",E64/D64)</f>
      </c>
      <c r="I64" s="19">
        <f>IF(F64="","",IF(F64&gt;=Summary!$C$9*0.05,"A",IF(F64&lt;Summary!$C$9*0.01,"C","B")))</f>
      </c>
      <c r="J64" s="16">
        <f>IF(F64="","",IF(E64=0,F64,MAX(0,D64-Summary!$C$5/365*E64)*C64))</f>
      </c>
      <c r="K64" s="19">
        <f>IF(OR(D64="",D64=0),"",IF(E64=0,"DEAD",IF(G64&gt;Summary!$C$6,"SLOW","OK")))</f>
      </c>
    </row>
    <row r="65" spans="1:11" x14ac:dyDescent="0.25">
      <c r="A65" s="8"/>
      <c r="B65" s="9"/>
      <c r="C65" s="10"/>
      <c r="D65" s="11"/>
      <c r="E65" s="11"/>
      <c r="F65" s="12">
        <f>IF(N(C65)=0,"",C65*D65)</f>
      </c>
      <c r="G65" s="13">
        <f>IF(OR(D65="",D65=0),"",IF(E65=0,9999,D65/(E65/365)))</f>
      </c>
      <c r="H65" s="14">
        <f>IF(OR(D65="",D65=0),"",E65/D65)</f>
      </c>
      <c r="I65" s="15">
        <f>IF(F65="","",IF(F65&gt;=Summary!$C$9*0.05,"A",IF(F65&lt;Summary!$C$9*0.01,"C","B")))</f>
      </c>
      <c r="J65" s="12">
        <f>IF(F65="","",IF(E65=0,F65,MAX(0,D65-Summary!$C$5/365*E65)*C65))</f>
      </c>
      <c r="K65" s="15">
        <f>IF(OR(D65="",D65=0),"",IF(E65=0,"DEAD",IF(G65&gt;Summary!$C$6,"SLOW","OK")))</f>
      </c>
    </row>
    <row r="66" spans="1:11" x14ac:dyDescent="0.25">
      <c r="A66" s="8"/>
      <c r="B66" s="9"/>
      <c r="C66" s="10"/>
      <c r="D66" s="11"/>
      <c r="E66" s="11"/>
      <c r="F66" s="16">
        <f>IF(N(C66)=0,"",C66*D66)</f>
      </c>
      <c r="G66" s="17">
        <f>IF(OR(D66="",D66=0),"",IF(E66=0,9999,D66/(E66/365)))</f>
      </c>
      <c r="H66" s="18">
        <f>IF(OR(D66="",D66=0),"",E66/D66)</f>
      </c>
      <c r="I66" s="19">
        <f>IF(F66="","",IF(F66&gt;=Summary!$C$9*0.05,"A",IF(F66&lt;Summary!$C$9*0.01,"C","B")))</f>
      </c>
      <c r="J66" s="16">
        <f>IF(F66="","",IF(E66=0,F66,MAX(0,D66-Summary!$C$5/365*E66)*C66))</f>
      </c>
      <c r="K66" s="19">
        <f>IF(OR(D66="",D66=0),"",IF(E66=0,"DEAD",IF(G66&gt;Summary!$C$6,"SLOW","OK")))</f>
      </c>
    </row>
    <row r="67" spans="1:11" x14ac:dyDescent="0.25">
      <c r="A67" s="8"/>
      <c r="B67" s="9"/>
      <c r="C67" s="10"/>
      <c r="D67" s="11"/>
      <c r="E67" s="11"/>
      <c r="F67" s="12">
        <f>IF(N(C67)=0,"",C67*D67)</f>
      </c>
      <c r="G67" s="13">
        <f>IF(OR(D67="",D67=0),"",IF(E67=0,9999,D67/(E67/365)))</f>
      </c>
      <c r="H67" s="14">
        <f>IF(OR(D67="",D67=0),"",E67/D67)</f>
      </c>
      <c r="I67" s="15">
        <f>IF(F67="","",IF(F67&gt;=Summary!$C$9*0.05,"A",IF(F67&lt;Summary!$C$9*0.01,"C","B")))</f>
      </c>
      <c r="J67" s="12">
        <f>IF(F67="","",IF(E67=0,F67,MAX(0,D67-Summary!$C$5/365*E67)*C67))</f>
      </c>
      <c r="K67" s="15">
        <f>IF(OR(D67="",D67=0),"",IF(E67=0,"DEAD",IF(G67&gt;Summary!$C$6,"SLOW","OK")))</f>
      </c>
    </row>
    <row r="68" spans="1:11" x14ac:dyDescent="0.25">
      <c r="A68" s="8"/>
      <c r="B68" s="9"/>
      <c r="C68" s="10"/>
      <c r="D68" s="11"/>
      <c r="E68" s="11"/>
      <c r="F68" s="16">
        <f>IF(N(C68)=0,"",C68*D68)</f>
      </c>
      <c r="G68" s="17">
        <f>IF(OR(D68="",D68=0),"",IF(E68=0,9999,D68/(E68/365)))</f>
      </c>
      <c r="H68" s="18">
        <f>IF(OR(D68="",D68=0),"",E68/D68)</f>
      </c>
      <c r="I68" s="19">
        <f>IF(F68="","",IF(F68&gt;=Summary!$C$9*0.05,"A",IF(F68&lt;Summary!$C$9*0.01,"C","B")))</f>
      </c>
      <c r="J68" s="16">
        <f>IF(F68="","",IF(E68=0,F68,MAX(0,D68-Summary!$C$5/365*E68)*C68))</f>
      </c>
      <c r="K68" s="19">
        <f>IF(OR(D68="",D68=0),"",IF(E68=0,"DEAD",IF(G68&gt;Summary!$C$6,"SLOW","OK")))</f>
      </c>
    </row>
    <row r="69" spans="1:11" x14ac:dyDescent="0.25">
      <c r="A69" s="8"/>
      <c r="B69" s="9"/>
      <c r="C69" s="10"/>
      <c r="D69" s="11"/>
      <c r="E69" s="11"/>
      <c r="F69" s="12">
        <f>IF(N(C69)=0,"",C69*D69)</f>
      </c>
      <c r="G69" s="13">
        <f>IF(OR(D69="",D69=0),"",IF(E69=0,9999,D69/(E69/365)))</f>
      </c>
      <c r="H69" s="14">
        <f>IF(OR(D69="",D69=0),"",E69/D69)</f>
      </c>
      <c r="I69" s="15">
        <f>IF(F69="","",IF(F69&gt;=Summary!$C$9*0.05,"A",IF(F69&lt;Summary!$C$9*0.01,"C","B")))</f>
      </c>
      <c r="J69" s="12">
        <f>IF(F69="","",IF(E69=0,F69,MAX(0,D69-Summary!$C$5/365*E69)*C69))</f>
      </c>
      <c r="K69" s="15">
        <f>IF(OR(D69="",D69=0),"",IF(E69=0,"DEAD",IF(G69&gt;Summary!$C$6,"SLOW","OK")))</f>
      </c>
    </row>
    <row r="70" spans="1:11" x14ac:dyDescent="0.25">
      <c r="A70" s="8"/>
      <c r="B70" s="9"/>
      <c r="C70" s="10"/>
      <c r="D70" s="11"/>
      <c r="E70" s="11"/>
      <c r="F70" s="16">
        <f>IF(N(C70)=0,"",C70*D70)</f>
      </c>
      <c r="G70" s="17">
        <f>IF(OR(D70="",D70=0),"",IF(E70=0,9999,D70/(E70/365)))</f>
      </c>
      <c r="H70" s="18">
        <f>IF(OR(D70="",D70=0),"",E70/D70)</f>
      </c>
      <c r="I70" s="19">
        <f>IF(F70="","",IF(F70&gt;=Summary!$C$9*0.05,"A",IF(F70&lt;Summary!$C$9*0.01,"C","B")))</f>
      </c>
      <c r="J70" s="16">
        <f>IF(F70="","",IF(E70=0,F70,MAX(0,D70-Summary!$C$5/365*E70)*C70))</f>
      </c>
      <c r="K70" s="19">
        <f>IF(OR(D70="",D70=0),"",IF(E70=0,"DEAD",IF(G70&gt;Summary!$C$6,"SLOW","OK")))</f>
      </c>
    </row>
    <row r="71" spans="1:11" x14ac:dyDescent="0.25">
      <c r="A71" s="8"/>
      <c r="B71" s="9"/>
      <c r="C71" s="10"/>
      <c r="D71" s="11"/>
      <c r="E71" s="11"/>
      <c r="F71" s="12">
        <f>IF(N(C71)=0,"",C71*D71)</f>
      </c>
      <c r="G71" s="13">
        <f>IF(OR(D71="",D71=0),"",IF(E71=0,9999,D71/(E71/365)))</f>
      </c>
      <c r="H71" s="14">
        <f>IF(OR(D71="",D71=0),"",E71/D71)</f>
      </c>
      <c r="I71" s="15">
        <f>IF(F71="","",IF(F71&gt;=Summary!$C$9*0.05,"A",IF(F71&lt;Summary!$C$9*0.01,"C","B")))</f>
      </c>
      <c r="J71" s="12">
        <f>IF(F71="","",IF(E71=0,F71,MAX(0,D71-Summary!$C$5/365*E71)*C71))</f>
      </c>
      <c r="K71" s="15">
        <f>IF(OR(D71="",D71=0),"",IF(E71=0,"DEAD",IF(G71&gt;Summary!$C$6,"SLOW","OK")))</f>
      </c>
    </row>
    <row r="72" spans="1:11" x14ac:dyDescent="0.25">
      <c r="A72" s="8"/>
      <c r="B72" s="9"/>
      <c r="C72" s="10"/>
      <c r="D72" s="11"/>
      <c r="E72" s="11"/>
      <c r="F72" s="16">
        <f>IF(N(C72)=0,"",C72*D72)</f>
      </c>
      <c r="G72" s="17">
        <f>IF(OR(D72="",D72=0),"",IF(E72=0,9999,D72/(E72/365)))</f>
      </c>
      <c r="H72" s="18">
        <f>IF(OR(D72="",D72=0),"",E72/D72)</f>
      </c>
      <c r="I72" s="19">
        <f>IF(F72="","",IF(F72&gt;=Summary!$C$9*0.05,"A",IF(F72&lt;Summary!$C$9*0.01,"C","B")))</f>
      </c>
      <c r="J72" s="16">
        <f>IF(F72="","",IF(E72=0,F72,MAX(0,D72-Summary!$C$5/365*E72)*C72))</f>
      </c>
      <c r="K72" s="19">
        <f>IF(OR(D72="",D72=0),"",IF(E72=0,"DEAD",IF(G72&gt;Summary!$C$6,"SLOW","OK")))</f>
      </c>
    </row>
    <row r="73" spans="1:11" x14ac:dyDescent="0.25">
      <c r="A73" s="8"/>
      <c r="B73" s="9"/>
      <c r="C73" s="10"/>
      <c r="D73" s="11"/>
      <c r="E73" s="11"/>
      <c r="F73" s="12">
        <f>IF(N(C73)=0,"",C73*D73)</f>
      </c>
      <c r="G73" s="13">
        <f>IF(OR(D73="",D73=0),"",IF(E73=0,9999,D73/(E73/365)))</f>
      </c>
      <c r="H73" s="14">
        <f>IF(OR(D73="",D73=0),"",E73/D73)</f>
      </c>
      <c r="I73" s="15">
        <f>IF(F73="","",IF(F73&gt;=Summary!$C$9*0.05,"A",IF(F73&lt;Summary!$C$9*0.01,"C","B")))</f>
      </c>
      <c r="J73" s="12">
        <f>IF(F73="","",IF(E73=0,F73,MAX(0,D73-Summary!$C$5/365*E73)*C73))</f>
      </c>
      <c r="K73" s="15">
        <f>IF(OR(D73="",D73=0),"",IF(E73=0,"DEAD",IF(G73&gt;Summary!$C$6,"SLOW","OK")))</f>
      </c>
    </row>
    <row r="74" spans="1:11" x14ac:dyDescent="0.25">
      <c r="A74" s="8"/>
      <c r="B74" s="9"/>
      <c r="C74" s="10"/>
      <c r="D74" s="11"/>
      <c r="E74" s="11"/>
      <c r="F74" s="16">
        <f>IF(N(C74)=0,"",C74*D74)</f>
      </c>
      <c r="G74" s="17">
        <f>IF(OR(D74="",D74=0),"",IF(E74=0,9999,D74/(E74/365)))</f>
      </c>
      <c r="H74" s="18">
        <f>IF(OR(D74="",D74=0),"",E74/D74)</f>
      </c>
      <c r="I74" s="19">
        <f>IF(F74="","",IF(F74&gt;=Summary!$C$9*0.05,"A",IF(F74&lt;Summary!$C$9*0.01,"C","B")))</f>
      </c>
      <c r="J74" s="16">
        <f>IF(F74="","",IF(E74=0,F74,MAX(0,D74-Summary!$C$5/365*E74)*C74))</f>
      </c>
      <c r="K74" s="19">
        <f>IF(OR(D74="",D74=0),"",IF(E74=0,"DEAD",IF(G74&gt;Summary!$C$6,"SLOW","OK")))</f>
      </c>
    </row>
    <row r="75" spans="1:11" x14ac:dyDescent="0.25">
      <c r="A75" s="8"/>
      <c r="B75" s="9"/>
      <c r="C75" s="10"/>
      <c r="D75" s="11"/>
      <c r="E75" s="11"/>
      <c r="F75" s="12">
        <f>IF(N(C75)=0,"",C75*D75)</f>
      </c>
      <c r="G75" s="13">
        <f>IF(OR(D75="",D75=0),"",IF(E75=0,9999,D75/(E75/365)))</f>
      </c>
      <c r="H75" s="14">
        <f>IF(OR(D75="",D75=0),"",E75/D75)</f>
      </c>
      <c r="I75" s="15">
        <f>IF(F75="","",IF(F75&gt;=Summary!$C$9*0.05,"A",IF(F75&lt;Summary!$C$9*0.01,"C","B")))</f>
      </c>
      <c r="J75" s="12">
        <f>IF(F75="","",IF(E75=0,F75,MAX(0,D75-Summary!$C$5/365*E75)*C75))</f>
      </c>
      <c r="K75" s="15">
        <f>IF(OR(D75="",D75=0),"",IF(E75=0,"DEAD",IF(G75&gt;Summary!$C$6,"SLOW","OK")))</f>
      </c>
    </row>
    <row r="76" spans="1:11" x14ac:dyDescent="0.25">
      <c r="A76" s="8"/>
      <c r="B76" s="9"/>
      <c r="C76" s="10"/>
      <c r="D76" s="11"/>
      <c r="E76" s="11"/>
      <c r="F76" s="16">
        <f>IF(N(C76)=0,"",C76*D76)</f>
      </c>
      <c r="G76" s="17">
        <f>IF(OR(D76="",D76=0),"",IF(E76=0,9999,D76/(E76/365)))</f>
      </c>
      <c r="H76" s="18">
        <f>IF(OR(D76="",D76=0),"",E76/D76)</f>
      </c>
      <c r="I76" s="19">
        <f>IF(F76="","",IF(F76&gt;=Summary!$C$9*0.05,"A",IF(F76&lt;Summary!$C$9*0.01,"C","B")))</f>
      </c>
      <c r="J76" s="16">
        <f>IF(F76="","",IF(E76=0,F76,MAX(0,D76-Summary!$C$5/365*E76)*C76))</f>
      </c>
      <c r="K76" s="19">
        <f>IF(OR(D76="",D76=0),"",IF(E76=0,"DEAD",IF(G76&gt;Summary!$C$6,"SLOW","OK")))</f>
      </c>
    </row>
    <row r="77" spans="1:11" x14ac:dyDescent="0.25">
      <c r="A77" s="8"/>
      <c r="B77" s="9"/>
      <c r="C77" s="10"/>
      <c r="D77" s="11"/>
      <c r="E77" s="11"/>
      <c r="F77" s="12">
        <f>IF(N(C77)=0,"",C77*D77)</f>
      </c>
      <c r="G77" s="13">
        <f>IF(OR(D77="",D77=0),"",IF(E77=0,9999,D77/(E77/365)))</f>
      </c>
      <c r="H77" s="14">
        <f>IF(OR(D77="",D77=0),"",E77/D77)</f>
      </c>
      <c r="I77" s="15">
        <f>IF(F77="","",IF(F77&gt;=Summary!$C$9*0.05,"A",IF(F77&lt;Summary!$C$9*0.01,"C","B")))</f>
      </c>
      <c r="J77" s="12">
        <f>IF(F77="","",IF(E77=0,F77,MAX(0,D77-Summary!$C$5/365*E77)*C77))</f>
      </c>
      <c r="K77" s="15">
        <f>IF(OR(D77="",D77=0),"",IF(E77=0,"DEAD",IF(G77&gt;Summary!$C$6,"SLOW","OK")))</f>
      </c>
    </row>
    <row r="78" spans="1:11" x14ac:dyDescent="0.25">
      <c r="A78" s="8"/>
      <c r="B78" s="9"/>
      <c r="C78" s="10"/>
      <c r="D78" s="11"/>
      <c r="E78" s="11"/>
      <c r="F78" s="16">
        <f>IF(N(C78)=0,"",C78*D78)</f>
      </c>
      <c r="G78" s="17">
        <f>IF(OR(D78="",D78=0),"",IF(E78=0,9999,D78/(E78/365)))</f>
      </c>
      <c r="H78" s="18">
        <f>IF(OR(D78="",D78=0),"",E78/D78)</f>
      </c>
      <c r="I78" s="19">
        <f>IF(F78="","",IF(F78&gt;=Summary!$C$9*0.05,"A",IF(F78&lt;Summary!$C$9*0.01,"C","B")))</f>
      </c>
      <c r="J78" s="16">
        <f>IF(F78="","",IF(E78=0,F78,MAX(0,D78-Summary!$C$5/365*E78)*C78))</f>
      </c>
      <c r="K78" s="19">
        <f>IF(OR(D78="",D78=0),"",IF(E78=0,"DEAD",IF(G78&gt;Summary!$C$6,"SLOW","OK")))</f>
      </c>
    </row>
    <row r="79" spans="1:11" x14ac:dyDescent="0.25">
      <c r="A79" s="8"/>
      <c r="B79" s="9"/>
      <c r="C79" s="10"/>
      <c r="D79" s="11"/>
      <c r="E79" s="11"/>
      <c r="F79" s="12">
        <f>IF(N(C79)=0,"",C79*D79)</f>
      </c>
      <c r="G79" s="13">
        <f>IF(OR(D79="",D79=0),"",IF(E79=0,9999,D79/(E79/365)))</f>
      </c>
      <c r="H79" s="14">
        <f>IF(OR(D79="",D79=0),"",E79/D79)</f>
      </c>
      <c r="I79" s="15">
        <f>IF(F79="","",IF(F79&gt;=Summary!$C$9*0.05,"A",IF(F79&lt;Summary!$C$9*0.01,"C","B")))</f>
      </c>
      <c r="J79" s="12">
        <f>IF(F79="","",IF(E79=0,F79,MAX(0,D79-Summary!$C$5/365*E79)*C79))</f>
      </c>
      <c r="K79" s="15">
        <f>IF(OR(D79="",D79=0),"",IF(E79=0,"DEAD",IF(G79&gt;Summary!$C$6,"SLOW","OK")))</f>
      </c>
    </row>
    <row r="80" spans="1:11" x14ac:dyDescent="0.25">
      <c r="A80" s="8"/>
      <c r="B80" s="9"/>
      <c r="C80" s="10"/>
      <c r="D80" s="11"/>
      <c r="E80" s="11"/>
      <c r="F80" s="16">
        <f>IF(N(C80)=0,"",C80*D80)</f>
      </c>
      <c r="G80" s="17">
        <f>IF(OR(D80="",D80=0),"",IF(E80=0,9999,D80/(E80/365)))</f>
      </c>
      <c r="H80" s="18">
        <f>IF(OR(D80="",D80=0),"",E80/D80)</f>
      </c>
      <c r="I80" s="19">
        <f>IF(F80="","",IF(F80&gt;=Summary!$C$9*0.05,"A",IF(F80&lt;Summary!$C$9*0.01,"C","B")))</f>
      </c>
      <c r="J80" s="16">
        <f>IF(F80="","",IF(E80=0,F80,MAX(0,D80-Summary!$C$5/365*E80)*C80))</f>
      </c>
      <c r="K80" s="19">
        <f>IF(OR(D80="",D80=0),"",IF(E80=0,"DEAD",IF(G80&gt;Summary!$C$6,"SLOW","OK")))</f>
      </c>
    </row>
    <row r="81" spans="1:11" x14ac:dyDescent="0.25">
      <c r="A81" s="8"/>
      <c r="B81" s="9"/>
      <c r="C81" s="10"/>
      <c r="D81" s="11"/>
      <c r="E81" s="11"/>
      <c r="F81" s="12">
        <f>IF(N(C81)=0,"",C81*D81)</f>
      </c>
      <c r="G81" s="13">
        <f>IF(OR(D81="",D81=0),"",IF(E81=0,9999,D81/(E81/365)))</f>
      </c>
      <c r="H81" s="14">
        <f>IF(OR(D81="",D81=0),"",E81/D81)</f>
      </c>
      <c r="I81" s="15">
        <f>IF(F81="","",IF(F81&gt;=Summary!$C$9*0.05,"A",IF(F81&lt;Summary!$C$9*0.01,"C","B")))</f>
      </c>
      <c r="J81" s="12">
        <f>IF(F81="","",IF(E81=0,F81,MAX(0,D81-Summary!$C$5/365*E81)*C81))</f>
      </c>
      <c r="K81" s="15">
        <f>IF(OR(D81="",D81=0),"",IF(E81=0,"DEAD",IF(G81&gt;Summary!$C$6,"SLOW","OK")))</f>
      </c>
    </row>
    <row r="82" spans="1:11" x14ac:dyDescent="0.25">
      <c r="A82" s="8"/>
      <c r="B82" s="9"/>
      <c r="C82" s="10"/>
      <c r="D82" s="11"/>
      <c r="E82" s="11"/>
      <c r="F82" s="16">
        <f>IF(N(C82)=0,"",C82*D82)</f>
      </c>
      <c r="G82" s="17">
        <f>IF(OR(D82="",D82=0),"",IF(E82=0,9999,D82/(E82/365)))</f>
      </c>
      <c r="H82" s="18">
        <f>IF(OR(D82="",D82=0),"",E82/D82)</f>
      </c>
      <c r="I82" s="19">
        <f>IF(F82="","",IF(F82&gt;=Summary!$C$9*0.05,"A",IF(F82&lt;Summary!$C$9*0.01,"C","B")))</f>
      </c>
      <c r="J82" s="16">
        <f>IF(F82="","",IF(E82=0,F82,MAX(0,D82-Summary!$C$5/365*E82)*C82))</f>
      </c>
      <c r="K82" s="19">
        <f>IF(OR(D82="",D82=0),"",IF(E82=0,"DEAD",IF(G82&gt;Summary!$C$6,"SLOW","OK")))</f>
      </c>
    </row>
    <row r="83" spans="1:11" x14ac:dyDescent="0.25">
      <c r="A83" s="8"/>
      <c r="B83" s="9"/>
      <c r="C83" s="10"/>
      <c r="D83" s="11"/>
      <c r="E83" s="11"/>
      <c r="F83" s="12">
        <f>IF(N(C83)=0,"",C83*D83)</f>
      </c>
      <c r="G83" s="13">
        <f>IF(OR(D83="",D83=0),"",IF(E83=0,9999,D83/(E83/365)))</f>
      </c>
      <c r="H83" s="14">
        <f>IF(OR(D83="",D83=0),"",E83/D83)</f>
      </c>
      <c r="I83" s="15">
        <f>IF(F83="","",IF(F83&gt;=Summary!$C$9*0.05,"A",IF(F83&lt;Summary!$C$9*0.01,"C","B")))</f>
      </c>
      <c r="J83" s="12">
        <f>IF(F83="","",IF(E83=0,F83,MAX(0,D83-Summary!$C$5/365*E83)*C83))</f>
      </c>
      <c r="K83" s="15">
        <f>IF(OR(D83="",D83=0),"",IF(E83=0,"DEAD",IF(G83&gt;Summary!$C$6,"SLOW","OK")))</f>
      </c>
    </row>
    <row r="84" spans="1:11" x14ac:dyDescent="0.25">
      <c r="A84" s="8"/>
      <c r="B84" s="9"/>
      <c r="C84" s="10"/>
      <c r="D84" s="11"/>
      <c r="E84" s="11"/>
      <c r="F84" s="16">
        <f>IF(N(C84)=0,"",C84*D84)</f>
      </c>
      <c r="G84" s="17">
        <f>IF(OR(D84="",D84=0),"",IF(E84=0,9999,D84/(E84/365)))</f>
      </c>
      <c r="H84" s="18">
        <f>IF(OR(D84="",D84=0),"",E84/D84)</f>
      </c>
      <c r="I84" s="19">
        <f>IF(F84="","",IF(F84&gt;=Summary!$C$9*0.05,"A",IF(F84&lt;Summary!$C$9*0.01,"C","B")))</f>
      </c>
      <c r="J84" s="16">
        <f>IF(F84="","",IF(E84=0,F84,MAX(0,D84-Summary!$C$5/365*E84)*C84))</f>
      </c>
      <c r="K84" s="19">
        <f>IF(OR(D84="",D84=0),"",IF(E84=0,"DEAD",IF(G84&gt;Summary!$C$6,"SLOW","OK")))</f>
      </c>
    </row>
    <row r="85" spans="1:11" x14ac:dyDescent="0.25">
      <c r="A85" s="8"/>
      <c r="B85" s="9"/>
      <c r="C85" s="10"/>
      <c r="D85" s="11"/>
      <c r="E85" s="11"/>
      <c r="F85" s="12">
        <f>IF(N(C85)=0,"",C85*D85)</f>
      </c>
      <c r="G85" s="13">
        <f>IF(OR(D85="",D85=0),"",IF(E85=0,9999,D85/(E85/365)))</f>
      </c>
      <c r="H85" s="14">
        <f>IF(OR(D85="",D85=0),"",E85/D85)</f>
      </c>
      <c r="I85" s="15">
        <f>IF(F85="","",IF(F85&gt;=Summary!$C$9*0.05,"A",IF(F85&lt;Summary!$C$9*0.01,"C","B")))</f>
      </c>
      <c r="J85" s="12">
        <f>IF(F85="","",IF(E85=0,F85,MAX(0,D85-Summary!$C$5/365*E85)*C85))</f>
      </c>
      <c r="K85" s="15">
        <f>IF(OR(D85="",D85=0),"",IF(E85=0,"DEAD",IF(G85&gt;Summary!$C$6,"SLOW","OK")))</f>
      </c>
    </row>
    <row r="86" spans="1:11" x14ac:dyDescent="0.25">
      <c r="A86" s="8"/>
      <c r="B86" s="9"/>
      <c r="C86" s="10"/>
      <c r="D86" s="11"/>
      <c r="E86" s="11"/>
      <c r="F86" s="16">
        <f>IF(N(C86)=0,"",C86*D86)</f>
      </c>
      <c r="G86" s="17">
        <f>IF(OR(D86="",D86=0),"",IF(E86=0,9999,D86/(E86/365)))</f>
      </c>
      <c r="H86" s="18">
        <f>IF(OR(D86="",D86=0),"",E86/D86)</f>
      </c>
      <c r="I86" s="19">
        <f>IF(F86="","",IF(F86&gt;=Summary!$C$9*0.05,"A",IF(F86&lt;Summary!$C$9*0.01,"C","B")))</f>
      </c>
      <c r="J86" s="16">
        <f>IF(F86="","",IF(E86=0,F86,MAX(0,D86-Summary!$C$5/365*E86)*C86))</f>
      </c>
      <c r="K86" s="19">
        <f>IF(OR(D86="",D86=0),"",IF(E86=0,"DEAD",IF(G86&gt;Summary!$C$6,"SLOW","OK")))</f>
      </c>
    </row>
    <row r="87" spans="1:11" x14ac:dyDescent="0.25">
      <c r="A87" s="8"/>
      <c r="B87" s="9"/>
      <c r="C87" s="10"/>
      <c r="D87" s="11"/>
      <c r="E87" s="11"/>
      <c r="F87" s="12">
        <f>IF(N(C87)=0,"",C87*D87)</f>
      </c>
      <c r="G87" s="13">
        <f>IF(OR(D87="",D87=0),"",IF(E87=0,9999,D87/(E87/365)))</f>
      </c>
      <c r="H87" s="14">
        <f>IF(OR(D87="",D87=0),"",E87/D87)</f>
      </c>
      <c r="I87" s="15">
        <f>IF(F87="","",IF(F87&gt;=Summary!$C$9*0.05,"A",IF(F87&lt;Summary!$C$9*0.01,"C","B")))</f>
      </c>
      <c r="J87" s="12">
        <f>IF(F87="","",IF(E87=0,F87,MAX(0,D87-Summary!$C$5/365*E87)*C87))</f>
      </c>
      <c r="K87" s="15">
        <f>IF(OR(D87="",D87=0),"",IF(E87=0,"DEAD",IF(G87&gt;Summary!$C$6,"SLOW","OK")))</f>
      </c>
    </row>
    <row r="88" spans="1:11" x14ac:dyDescent="0.25">
      <c r="A88" s="8"/>
      <c r="B88" s="9"/>
      <c r="C88" s="10"/>
      <c r="D88" s="11"/>
      <c r="E88" s="11"/>
      <c r="F88" s="16">
        <f>IF(N(C88)=0,"",C88*D88)</f>
      </c>
      <c r="G88" s="17">
        <f>IF(OR(D88="",D88=0),"",IF(E88=0,9999,D88/(E88/365)))</f>
      </c>
      <c r="H88" s="18">
        <f>IF(OR(D88="",D88=0),"",E88/D88)</f>
      </c>
      <c r="I88" s="19">
        <f>IF(F88="","",IF(F88&gt;=Summary!$C$9*0.05,"A",IF(F88&lt;Summary!$C$9*0.01,"C","B")))</f>
      </c>
      <c r="J88" s="16">
        <f>IF(F88="","",IF(E88=0,F88,MAX(0,D88-Summary!$C$5/365*E88)*C88))</f>
      </c>
      <c r="K88" s="19">
        <f>IF(OR(D88="",D88=0),"",IF(E88=0,"DEAD",IF(G88&gt;Summary!$C$6,"SLOW","OK")))</f>
      </c>
    </row>
    <row r="89" spans="1:11" x14ac:dyDescent="0.25">
      <c r="A89" s="8"/>
      <c r="B89" s="9"/>
      <c r="C89" s="10"/>
      <c r="D89" s="11"/>
      <c r="E89" s="11"/>
      <c r="F89" s="12">
        <f>IF(N(C89)=0,"",C89*D89)</f>
      </c>
      <c r="G89" s="13">
        <f>IF(OR(D89="",D89=0),"",IF(E89=0,9999,D89/(E89/365)))</f>
      </c>
      <c r="H89" s="14">
        <f>IF(OR(D89="",D89=0),"",E89/D89)</f>
      </c>
      <c r="I89" s="15">
        <f>IF(F89="","",IF(F89&gt;=Summary!$C$9*0.05,"A",IF(F89&lt;Summary!$C$9*0.01,"C","B")))</f>
      </c>
      <c r="J89" s="12">
        <f>IF(F89="","",IF(E89=0,F89,MAX(0,D89-Summary!$C$5/365*E89)*C89))</f>
      </c>
      <c r="K89" s="15">
        <f>IF(OR(D89="",D89=0),"",IF(E89=0,"DEAD",IF(G89&gt;Summary!$C$6,"SLOW","OK")))</f>
      </c>
    </row>
    <row r="90" spans="1:11" x14ac:dyDescent="0.25">
      <c r="A90" s="8"/>
      <c r="B90" s="9"/>
      <c r="C90" s="10"/>
      <c r="D90" s="11"/>
      <c r="E90" s="11"/>
      <c r="F90" s="16">
        <f>IF(N(C90)=0,"",C90*D90)</f>
      </c>
      <c r="G90" s="17">
        <f>IF(OR(D90="",D90=0),"",IF(E90=0,9999,D90/(E90/365)))</f>
      </c>
      <c r="H90" s="18">
        <f>IF(OR(D90="",D90=0),"",E90/D90)</f>
      </c>
      <c r="I90" s="19">
        <f>IF(F90="","",IF(F90&gt;=Summary!$C$9*0.05,"A",IF(F90&lt;Summary!$C$9*0.01,"C","B")))</f>
      </c>
      <c r="J90" s="16">
        <f>IF(F90="","",IF(E90=0,F90,MAX(0,D90-Summary!$C$5/365*E90)*C90))</f>
      </c>
      <c r="K90" s="19">
        <f>IF(OR(D90="",D90=0),"",IF(E90=0,"DEAD",IF(G90&gt;Summary!$C$6,"SLOW","OK")))</f>
      </c>
    </row>
    <row r="91" spans="1:11" x14ac:dyDescent="0.25">
      <c r="A91" s="8"/>
      <c r="B91" s="9"/>
      <c r="C91" s="10"/>
      <c r="D91" s="11"/>
      <c r="E91" s="11"/>
      <c r="F91" s="12">
        <f>IF(N(C91)=0,"",C91*D91)</f>
      </c>
      <c r="G91" s="13">
        <f>IF(OR(D91="",D91=0),"",IF(E91=0,9999,D91/(E91/365)))</f>
      </c>
      <c r="H91" s="14">
        <f>IF(OR(D91="",D91=0),"",E91/D91)</f>
      </c>
      <c r="I91" s="15">
        <f>IF(F91="","",IF(F91&gt;=Summary!$C$9*0.05,"A",IF(F91&lt;Summary!$C$9*0.01,"C","B")))</f>
      </c>
      <c r="J91" s="12">
        <f>IF(F91="","",IF(E91=0,F91,MAX(0,D91-Summary!$C$5/365*E91)*C91))</f>
      </c>
      <c r="K91" s="15">
        <f>IF(OR(D91="",D91=0),"",IF(E91=0,"DEAD",IF(G91&gt;Summary!$C$6,"SLOW","OK")))</f>
      </c>
    </row>
    <row r="92" spans="1:11" x14ac:dyDescent="0.25">
      <c r="A92" s="8"/>
      <c r="B92" s="9"/>
      <c r="C92" s="10"/>
      <c r="D92" s="11"/>
      <c r="E92" s="11"/>
      <c r="F92" s="16">
        <f>IF(N(C92)=0,"",C92*D92)</f>
      </c>
      <c r="G92" s="17">
        <f>IF(OR(D92="",D92=0),"",IF(E92=0,9999,D92/(E92/365)))</f>
      </c>
      <c r="H92" s="18">
        <f>IF(OR(D92="",D92=0),"",E92/D92)</f>
      </c>
      <c r="I92" s="19">
        <f>IF(F92="","",IF(F92&gt;=Summary!$C$9*0.05,"A",IF(F92&lt;Summary!$C$9*0.01,"C","B")))</f>
      </c>
      <c r="J92" s="16">
        <f>IF(F92="","",IF(E92=0,F92,MAX(0,D92-Summary!$C$5/365*E92)*C92))</f>
      </c>
      <c r="K92" s="19">
        <f>IF(OR(D92="",D92=0),"",IF(E92=0,"DEAD",IF(G92&gt;Summary!$C$6,"SLOW","OK")))</f>
      </c>
    </row>
    <row r="93" spans="1:11" x14ac:dyDescent="0.25">
      <c r="A93" s="8"/>
      <c r="B93" s="9"/>
      <c r="C93" s="10"/>
      <c r="D93" s="11"/>
      <c r="E93" s="11"/>
      <c r="F93" s="12">
        <f>IF(N(C93)=0,"",C93*D93)</f>
      </c>
      <c r="G93" s="13">
        <f>IF(OR(D93="",D93=0),"",IF(E93=0,9999,D93/(E93/365)))</f>
      </c>
      <c r="H93" s="14">
        <f>IF(OR(D93="",D93=0),"",E93/D93)</f>
      </c>
      <c r="I93" s="15">
        <f>IF(F93="","",IF(F93&gt;=Summary!$C$9*0.05,"A",IF(F93&lt;Summary!$C$9*0.01,"C","B")))</f>
      </c>
      <c r="J93" s="12">
        <f>IF(F93="","",IF(E93=0,F93,MAX(0,D93-Summary!$C$5/365*E93)*C93))</f>
      </c>
      <c r="K93" s="15">
        <f>IF(OR(D93="",D93=0),"",IF(E93=0,"DEAD",IF(G93&gt;Summary!$C$6,"SLOW","OK")))</f>
      </c>
    </row>
    <row r="94" spans="1:11" x14ac:dyDescent="0.25">
      <c r="A94" s="8"/>
      <c r="B94" s="9"/>
      <c r="C94" s="10"/>
      <c r="D94" s="11"/>
      <c r="E94" s="11"/>
      <c r="F94" s="16">
        <f>IF(N(C94)=0,"",C94*D94)</f>
      </c>
      <c r="G94" s="17">
        <f>IF(OR(D94="",D94=0),"",IF(E94=0,9999,D94/(E94/365)))</f>
      </c>
      <c r="H94" s="18">
        <f>IF(OR(D94="",D94=0),"",E94/D94)</f>
      </c>
      <c r="I94" s="19">
        <f>IF(F94="","",IF(F94&gt;=Summary!$C$9*0.05,"A",IF(F94&lt;Summary!$C$9*0.01,"C","B")))</f>
      </c>
      <c r="J94" s="16">
        <f>IF(F94="","",IF(E94=0,F94,MAX(0,D94-Summary!$C$5/365*E94)*C94))</f>
      </c>
      <c r="K94" s="19">
        <f>IF(OR(D94="",D94=0),"",IF(E94=0,"DEAD",IF(G94&gt;Summary!$C$6,"SLOW","OK")))</f>
      </c>
    </row>
    <row r="95" spans="1:11" x14ac:dyDescent="0.25">
      <c r="A95" s="8"/>
      <c r="B95" s="9"/>
      <c r="C95" s="10"/>
      <c r="D95" s="11"/>
      <c r="E95" s="11"/>
      <c r="F95" s="12">
        <f>IF(N(C95)=0,"",C95*D95)</f>
      </c>
      <c r="G95" s="13">
        <f>IF(OR(D95="",D95=0),"",IF(E95=0,9999,D95/(E95/365)))</f>
      </c>
      <c r="H95" s="14">
        <f>IF(OR(D95="",D95=0),"",E95/D95)</f>
      </c>
      <c r="I95" s="15">
        <f>IF(F95="","",IF(F95&gt;=Summary!$C$9*0.05,"A",IF(F95&lt;Summary!$C$9*0.01,"C","B")))</f>
      </c>
      <c r="J95" s="12">
        <f>IF(F95="","",IF(E95=0,F95,MAX(0,D95-Summary!$C$5/365*E95)*C95))</f>
      </c>
      <c r="K95" s="15">
        <f>IF(OR(D95="",D95=0),"",IF(E95=0,"DEAD",IF(G95&gt;Summary!$C$6,"SLOW","OK")))</f>
      </c>
    </row>
    <row r="96" spans="1:11" x14ac:dyDescent="0.25">
      <c r="A96" s="8"/>
      <c r="B96" s="9"/>
      <c r="C96" s="10"/>
      <c r="D96" s="11"/>
      <c r="E96" s="11"/>
      <c r="F96" s="16">
        <f>IF(N(C96)=0,"",C96*D96)</f>
      </c>
      <c r="G96" s="17">
        <f>IF(OR(D96="",D96=0),"",IF(E96=0,9999,D96/(E96/365)))</f>
      </c>
      <c r="H96" s="18">
        <f>IF(OR(D96="",D96=0),"",E96/D96)</f>
      </c>
      <c r="I96" s="19">
        <f>IF(F96="","",IF(F96&gt;=Summary!$C$9*0.05,"A",IF(F96&lt;Summary!$C$9*0.01,"C","B")))</f>
      </c>
      <c r="J96" s="16">
        <f>IF(F96="","",IF(E96=0,F96,MAX(0,D96-Summary!$C$5/365*E96)*C96))</f>
      </c>
      <c r="K96" s="19">
        <f>IF(OR(D96="",D96=0),"",IF(E96=0,"DEAD",IF(G96&gt;Summary!$C$6,"SLOW","OK")))</f>
      </c>
    </row>
    <row r="97" spans="1:11" x14ac:dyDescent="0.25">
      <c r="A97" s="8"/>
      <c r="B97" s="9"/>
      <c r="C97" s="10"/>
      <c r="D97" s="11"/>
      <c r="E97" s="11"/>
      <c r="F97" s="12">
        <f>IF(N(C97)=0,"",C97*D97)</f>
      </c>
      <c r="G97" s="13">
        <f>IF(OR(D97="",D97=0),"",IF(E97=0,9999,D97/(E97/365)))</f>
      </c>
      <c r="H97" s="14">
        <f>IF(OR(D97="",D97=0),"",E97/D97)</f>
      </c>
      <c r="I97" s="15">
        <f>IF(F97="","",IF(F97&gt;=Summary!$C$9*0.05,"A",IF(F97&lt;Summary!$C$9*0.01,"C","B")))</f>
      </c>
      <c r="J97" s="12">
        <f>IF(F97="","",IF(E97=0,F97,MAX(0,D97-Summary!$C$5/365*E97)*C97))</f>
      </c>
      <c r="K97" s="15">
        <f>IF(OR(D97="",D97=0),"",IF(E97=0,"DEAD",IF(G97&gt;Summary!$C$6,"SLOW","OK")))</f>
      </c>
    </row>
    <row r="98" spans="1:11" x14ac:dyDescent="0.25">
      <c r="A98" s="8"/>
      <c r="B98" s="9"/>
      <c r="C98" s="10"/>
      <c r="D98" s="11"/>
      <c r="E98" s="11"/>
      <c r="F98" s="16">
        <f>IF(N(C98)=0,"",C98*D98)</f>
      </c>
      <c r="G98" s="17">
        <f>IF(OR(D98="",D98=0),"",IF(E98=0,9999,D98/(E98/365)))</f>
      </c>
      <c r="H98" s="18">
        <f>IF(OR(D98="",D98=0),"",E98/D98)</f>
      </c>
      <c r="I98" s="19">
        <f>IF(F98="","",IF(F98&gt;=Summary!$C$9*0.05,"A",IF(F98&lt;Summary!$C$9*0.01,"C","B")))</f>
      </c>
      <c r="J98" s="16">
        <f>IF(F98="","",IF(E98=0,F98,MAX(0,D98-Summary!$C$5/365*E98)*C98))</f>
      </c>
      <c r="K98" s="19">
        <f>IF(OR(D98="",D98=0),"",IF(E98=0,"DEAD",IF(G98&gt;Summary!$C$6,"SLOW","OK")))</f>
      </c>
    </row>
    <row r="99" spans="1:11" x14ac:dyDescent="0.25">
      <c r="A99" s="8"/>
      <c r="B99" s="9"/>
      <c r="C99" s="10"/>
      <c r="D99" s="11"/>
      <c r="E99" s="11"/>
      <c r="F99" s="12">
        <f>IF(N(C99)=0,"",C99*D99)</f>
      </c>
      <c r="G99" s="13">
        <f>IF(OR(D99="",D99=0),"",IF(E99=0,9999,D99/(E99/365)))</f>
      </c>
      <c r="H99" s="14">
        <f>IF(OR(D99="",D99=0),"",E99/D99)</f>
      </c>
      <c r="I99" s="15">
        <f>IF(F99="","",IF(F99&gt;=Summary!$C$9*0.05,"A",IF(F99&lt;Summary!$C$9*0.01,"C","B")))</f>
      </c>
      <c r="J99" s="12">
        <f>IF(F99="","",IF(E99=0,F99,MAX(0,D99-Summary!$C$5/365*E99)*C99))</f>
      </c>
      <c r="K99" s="15">
        <f>IF(OR(D99="",D99=0),"",IF(E99=0,"DEAD",IF(G99&gt;Summary!$C$6,"SLOW","OK")))</f>
      </c>
    </row>
    <row r="100" spans="1:11" x14ac:dyDescent="0.25">
      <c r="A100" s="8"/>
      <c r="B100" s="9"/>
      <c r="C100" s="10"/>
      <c r="D100" s="11"/>
      <c r="E100" s="11"/>
      <c r="F100" s="16">
        <f>IF(N(C100)=0,"",C100*D100)</f>
      </c>
      <c r="G100" s="17">
        <f>IF(OR(D100="",D100=0),"",IF(E100=0,9999,D100/(E100/365)))</f>
      </c>
      <c r="H100" s="18">
        <f>IF(OR(D100="",D100=0),"",E100/D100)</f>
      </c>
      <c r="I100" s="19">
        <f>IF(F100="","",IF(F100&gt;=Summary!$C$9*0.05,"A",IF(F100&lt;Summary!$C$9*0.01,"C","B")))</f>
      </c>
      <c r="J100" s="16">
        <f>IF(F100="","",IF(E100=0,F100,MAX(0,D100-Summary!$C$5/365*E100)*C100))</f>
      </c>
      <c r="K100" s="19">
        <f>IF(OR(D100="",D100=0),"",IF(E100=0,"DEAD",IF(G100&gt;Summary!$C$6,"SLOW","OK")))</f>
      </c>
    </row>
    <row r="101" spans="1:11" x14ac:dyDescent="0.25">
      <c r="A101" s="8"/>
      <c r="B101" s="9"/>
      <c r="C101" s="10"/>
      <c r="D101" s="11"/>
      <c r="E101" s="11"/>
      <c r="F101" s="12">
        <f>IF(N(C101)=0,"",C101*D101)</f>
      </c>
      <c r="G101" s="13">
        <f>IF(OR(D101="",D101=0),"",IF(E101=0,9999,D101/(E101/365)))</f>
      </c>
      <c r="H101" s="14">
        <f>IF(OR(D101="",D101=0),"",E101/D101)</f>
      </c>
      <c r="I101" s="15">
        <f>IF(F101="","",IF(F101&gt;=Summary!$C$9*0.05,"A",IF(F101&lt;Summary!$C$9*0.01,"C","B")))</f>
      </c>
      <c r="J101" s="12">
        <f>IF(F101="","",IF(E101=0,F101,MAX(0,D101-Summary!$C$5/365*E101)*C101))</f>
      </c>
      <c r="K101" s="15">
        <f>IF(OR(D101="",D101=0),"",IF(E101=0,"DEAD",IF(G101&gt;Summary!$C$6,"SLOW","OK")))</f>
      </c>
    </row>
    <row r="102" spans="1:11" x14ac:dyDescent="0.25">
      <c r="A102" s="8"/>
      <c r="B102" s="9"/>
      <c r="C102" s="10"/>
      <c r="D102" s="11"/>
      <c r="E102" s="11"/>
      <c r="F102" s="16">
        <f>IF(N(C102)=0,"",C102*D102)</f>
      </c>
      <c r="G102" s="17">
        <f>IF(OR(D102="",D102=0),"",IF(E102=0,9999,D102/(E102/365)))</f>
      </c>
      <c r="H102" s="18">
        <f>IF(OR(D102="",D102=0),"",E102/D102)</f>
      </c>
      <c r="I102" s="19">
        <f>IF(F102="","",IF(F102&gt;=Summary!$C$9*0.05,"A",IF(F102&lt;Summary!$C$9*0.01,"C","B")))</f>
      </c>
      <c r="J102" s="16">
        <f>IF(F102="","",IF(E102=0,F102,MAX(0,D102-Summary!$C$5/365*E102)*C102))</f>
      </c>
      <c r="K102" s="19">
        <f>IF(OR(D102="",D102=0),"",IF(E102=0,"DEAD",IF(G102&gt;Summary!$C$6,"SLOW","OK")))</f>
      </c>
    </row>
    <row r="103" spans="1:11" x14ac:dyDescent="0.25">
      <c r="A103" s="8"/>
      <c r="B103" s="9"/>
      <c r="C103" s="10"/>
      <c r="D103" s="11"/>
      <c r="E103" s="11"/>
      <c r="F103" s="12">
        <f>IF(N(C103)=0,"",C103*D103)</f>
      </c>
      <c r="G103" s="13">
        <f>IF(OR(D103="",D103=0),"",IF(E103=0,9999,D103/(E103/365)))</f>
      </c>
      <c r="H103" s="14">
        <f>IF(OR(D103="",D103=0),"",E103/D103)</f>
      </c>
      <c r="I103" s="15">
        <f>IF(F103="","",IF(F103&gt;=Summary!$C$9*0.05,"A",IF(F103&lt;Summary!$C$9*0.01,"C","B")))</f>
      </c>
      <c r="J103" s="12">
        <f>IF(F103="","",IF(E103=0,F103,MAX(0,D103-Summary!$C$5/365*E103)*C103))</f>
      </c>
      <c r="K103" s="15">
        <f>IF(OR(D103="",D103=0),"",IF(E103=0,"DEAD",IF(G103&gt;Summary!$C$6,"SLOW","OK")))</f>
      </c>
    </row>
    <row r="104" spans="1:11" x14ac:dyDescent="0.25">
      <c r="A104" s="8"/>
      <c r="B104" s="9"/>
      <c r="C104" s="10"/>
      <c r="D104" s="11"/>
      <c r="E104" s="11"/>
      <c r="F104" s="16">
        <f>IF(N(C104)=0,"",C104*D104)</f>
      </c>
      <c r="G104" s="17">
        <f>IF(OR(D104="",D104=0),"",IF(E104=0,9999,D104/(E104/365)))</f>
      </c>
      <c r="H104" s="18">
        <f>IF(OR(D104="",D104=0),"",E104/D104)</f>
      </c>
      <c r="I104" s="19">
        <f>IF(F104="","",IF(F104&gt;=Summary!$C$9*0.05,"A",IF(F104&lt;Summary!$C$9*0.01,"C","B")))</f>
      </c>
      <c r="J104" s="16">
        <f>IF(F104="","",IF(E104=0,F104,MAX(0,D104-Summary!$C$5/365*E104)*C104))</f>
      </c>
      <c r="K104" s="19">
        <f>IF(OR(D104="",D104=0),"",IF(E104=0,"DEAD",IF(G104&gt;Summary!$C$6,"SLOW","OK")))</f>
      </c>
    </row>
    <row r="105" spans="1:11" x14ac:dyDescent="0.25">
      <c r="A105" s="8"/>
      <c r="B105" s="9"/>
      <c r="C105" s="10"/>
      <c r="D105" s="11"/>
      <c r="E105" s="11"/>
      <c r="F105" s="12">
        <f>IF(N(C105)=0,"",C105*D105)</f>
      </c>
      <c r="G105" s="13">
        <f>IF(OR(D105="",D105=0),"",IF(E105=0,9999,D105/(E105/365)))</f>
      </c>
      <c r="H105" s="14">
        <f>IF(OR(D105="",D105=0),"",E105/D105)</f>
      </c>
      <c r="I105" s="15">
        <f>IF(F105="","",IF(F105&gt;=Summary!$C$9*0.05,"A",IF(F105&lt;Summary!$C$9*0.01,"C","B")))</f>
      </c>
      <c r="J105" s="12">
        <f>IF(F105="","",IF(E105=0,F105,MAX(0,D105-Summary!$C$5/365*E105)*C105))</f>
      </c>
      <c r="K105" s="15">
        <f>IF(OR(D105="",D105=0),"",IF(E105=0,"DEAD",IF(G105&gt;Summary!$C$6,"SLOW","OK")))</f>
      </c>
    </row>
    <row r="106" spans="1:11" x14ac:dyDescent="0.25">
      <c r="A106" s="8"/>
      <c r="B106" s="9"/>
      <c r="C106" s="10"/>
      <c r="D106" s="11"/>
      <c r="E106" s="11"/>
      <c r="F106" s="16">
        <f>IF(N(C106)=0,"",C106*D106)</f>
      </c>
      <c r="G106" s="17">
        <f>IF(OR(D106="",D106=0),"",IF(E106=0,9999,D106/(E106/365)))</f>
      </c>
      <c r="H106" s="18">
        <f>IF(OR(D106="",D106=0),"",E106/D106)</f>
      </c>
      <c r="I106" s="19">
        <f>IF(F106="","",IF(F106&gt;=Summary!$C$9*0.05,"A",IF(F106&lt;Summary!$C$9*0.01,"C","B")))</f>
      </c>
      <c r="J106" s="16">
        <f>IF(F106="","",IF(E106=0,F106,MAX(0,D106-Summary!$C$5/365*E106)*C106))</f>
      </c>
      <c r="K106" s="19">
        <f>IF(OR(D106="",D106=0),"",IF(E106=0,"DEAD",IF(G106&gt;Summary!$C$6,"SLOW","OK")))</f>
      </c>
    </row>
    <row r="107" spans="1:11" x14ac:dyDescent="0.25">
      <c r="A107" s="8"/>
      <c r="B107" s="9"/>
      <c r="C107" s="10"/>
      <c r="D107" s="11"/>
      <c r="E107" s="11"/>
      <c r="F107" s="12">
        <f>IF(N(C107)=0,"",C107*D107)</f>
      </c>
      <c r="G107" s="13">
        <f>IF(OR(D107="",D107=0),"",IF(E107=0,9999,D107/(E107/365)))</f>
      </c>
      <c r="H107" s="14">
        <f>IF(OR(D107="",D107=0),"",E107/D107)</f>
      </c>
      <c r="I107" s="15">
        <f>IF(F107="","",IF(F107&gt;=Summary!$C$9*0.05,"A",IF(F107&lt;Summary!$C$9*0.01,"C","B")))</f>
      </c>
      <c r="J107" s="12">
        <f>IF(F107="","",IF(E107=0,F107,MAX(0,D107-Summary!$C$5/365*E107)*C107))</f>
      </c>
      <c r="K107" s="15">
        <f>IF(OR(D107="",D107=0),"",IF(E107=0,"DEAD",IF(G107&gt;Summary!$C$6,"SLOW","OK")))</f>
      </c>
    </row>
    <row r="108" spans="1:11" x14ac:dyDescent="0.25">
      <c r="A108" s="8"/>
      <c r="B108" s="9"/>
      <c r="C108" s="10"/>
      <c r="D108" s="11"/>
      <c r="E108" s="11"/>
      <c r="F108" s="16">
        <f>IF(N(C108)=0,"",C108*D108)</f>
      </c>
      <c r="G108" s="17">
        <f>IF(OR(D108="",D108=0),"",IF(E108=0,9999,D108/(E108/365)))</f>
      </c>
      <c r="H108" s="18">
        <f>IF(OR(D108="",D108=0),"",E108/D108)</f>
      </c>
      <c r="I108" s="19">
        <f>IF(F108="","",IF(F108&gt;=Summary!$C$9*0.05,"A",IF(F108&lt;Summary!$C$9*0.01,"C","B")))</f>
      </c>
      <c r="J108" s="16">
        <f>IF(F108="","",IF(E108=0,F108,MAX(0,D108-Summary!$C$5/365*E108)*C108))</f>
      </c>
      <c r="K108" s="19">
        <f>IF(OR(D108="",D108=0),"",IF(E108=0,"DEAD",IF(G108&gt;Summary!$C$6,"SLOW","OK")))</f>
      </c>
    </row>
    <row r="109" spans="1:11" x14ac:dyDescent="0.25">
      <c r="A109" s="8"/>
      <c r="B109" s="9"/>
      <c r="C109" s="10"/>
      <c r="D109" s="11"/>
      <c r="E109" s="11"/>
      <c r="F109" s="12">
        <f>IF(N(C109)=0,"",C109*D109)</f>
      </c>
      <c r="G109" s="13">
        <f>IF(OR(D109="",D109=0),"",IF(E109=0,9999,D109/(E109/365)))</f>
      </c>
      <c r="H109" s="14">
        <f>IF(OR(D109="",D109=0),"",E109/D109)</f>
      </c>
      <c r="I109" s="15">
        <f>IF(F109="","",IF(F109&gt;=Summary!$C$9*0.05,"A",IF(F109&lt;Summary!$C$9*0.01,"C","B")))</f>
      </c>
      <c r="J109" s="12">
        <f>IF(F109="","",IF(E109=0,F109,MAX(0,D109-Summary!$C$5/365*E109)*C109))</f>
      </c>
      <c r="K109" s="15">
        <f>IF(OR(D109="",D109=0),"",IF(E109=0,"DEAD",IF(G109&gt;Summary!$C$6,"SLOW","OK")))</f>
      </c>
    </row>
    <row r="110" spans="1:11" x14ac:dyDescent="0.25">
      <c r="A110" s="8"/>
      <c r="B110" s="9"/>
      <c r="C110" s="10"/>
      <c r="D110" s="11"/>
      <c r="E110" s="11"/>
      <c r="F110" s="16">
        <f>IF(N(C110)=0,"",C110*D110)</f>
      </c>
      <c r="G110" s="17">
        <f>IF(OR(D110="",D110=0),"",IF(E110=0,9999,D110/(E110/365)))</f>
      </c>
      <c r="H110" s="18">
        <f>IF(OR(D110="",D110=0),"",E110/D110)</f>
      </c>
      <c r="I110" s="19">
        <f>IF(F110="","",IF(F110&gt;=Summary!$C$9*0.05,"A",IF(F110&lt;Summary!$C$9*0.01,"C","B")))</f>
      </c>
      <c r="J110" s="16">
        <f>IF(F110="","",IF(E110=0,F110,MAX(0,D110-Summary!$C$5/365*E110)*C110))</f>
      </c>
      <c r="K110" s="19">
        <f>IF(OR(D110="",D110=0),"",IF(E110=0,"DEAD",IF(G110&gt;Summary!$C$6,"SLOW","OK")))</f>
      </c>
    </row>
    <row r="111" spans="1:11" x14ac:dyDescent="0.25">
      <c r="A111" s="8"/>
      <c r="B111" s="9"/>
      <c r="C111" s="10"/>
      <c r="D111" s="11"/>
      <c r="E111" s="11"/>
      <c r="F111" s="12">
        <f>IF(N(C111)=0,"",C111*D111)</f>
      </c>
      <c r="G111" s="13">
        <f>IF(OR(D111="",D111=0),"",IF(E111=0,9999,D111/(E111/365)))</f>
      </c>
      <c r="H111" s="14">
        <f>IF(OR(D111="",D111=0),"",E111/D111)</f>
      </c>
      <c r="I111" s="15">
        <f>IF(F111="","",IF(F111&gt;=Summary!$C$9*0.05,"A",IF(F111&lt;Summary!$C$9*0.01,"C","B")))</f>
      </c>
      <c r="J111" s="12">
        <f>IF(F111="","",IF(E111=0,F111,MAX(0,D111-Summary!$C$5/365*E111)*C111))</f>
      </c>
      <c r="K111" s="15">
        <f>IF(OR(D111="",D111=0),"",IF(E111=0,"DEAD",IF(G111&gt;Summary!$C$6,"SLOW","OK")))</f>
      </c>
    </row>
    <row r="112" spans="1:11" x14ac:dyDescent="0.25">
      <c r="A112" s="8"/>
      <c r="B112" s="9"/>
      <c r="C112" s="10"/>
      <c r="D112" s="11"/>
      <c r="E112" s="11"/>
      <c r="F112" s="16">
        <f>IF(N(C112)=0,"",C112*D112)</f>
      </c>
      <c r="G112" s="17">
        <f>IF(OR(D112="",D112=0),"",IF(E112=0,9999,D112/(E112/365)))</f>
      </c>
      <c r="H112" s="18">
        <f>IF(OR(D112="",D112=0),"",E112/D112)</f>
      </c>
      <c r="I112" s="19">
        <f>IF(F112="","",IF(F112&gt;=Summary!$C$9*0.05,"A",IF(F112&lt;Summary!$C$9*0.01,"C","B")))</f>
      </c>
      <c r="J112" s="16">
        <f>IF(F112="","",IF(E112=0,F112,MAX(0,D112-Summary!$C$5/365*E112)*C112))</f>
      </c>
      <c r="K112" s="19">
        <f>IF(OR(D112="",D112=0),"",IF(E112=0,"DEAD",IF(G112&gt;Summary!$C$6,"SLOW","OK")))</f>
      </c>
    </row>
    <row r="113" spans="1:11" x14ac:dyDescent="0.25">
      <c r="A113" s="8"/>
      <c r="B113" s="9"/>
      <c r="C113" s="10"/>
      <c r="D113" s="11"/>
      <c r="E113" s="11"/>
      <c r="F113" s="12">
        <f>IF(N(C113)=0,"",C113*D113)</f>
      </c>
      <c r="G113" s="13">
        <f>IF(OR(D113="",D113=0),"",IF(E113=0,9999,D113/(E113/365)))</f>
      </c>
      <c r="H113" s="14">
        <f>IF(OR(D113="",D113=0),"",E113/D113)</f>
      </c>
      <c r="I113" s="15">
        <f>IF(F113="","",IF(F113&gt;=Summary!$C$9*0.05,"A",IF(F113&lt;Summary!$C$9*0.01,"C","B")))</f>
      </c>
      <c r="J113" s="12">
        <f>IF(F113="","",IF(E113=0,F113,MAX(0,D113-Summary!$C$5/365*E113)*C113))</f>
      </c>
      <c r="K113" s="15">
        <f>IF(OR(D113="",D113=0),"",IF(E113=0,"DEAD",IF(G113&gt;Summary!$C$6,"SLOW","OK")))</f>
      </c>
    </row>
    <row r="114" spans="1:11" x14ac:dyDescent="0.25">
      <c r="A114" s="8"/>
      <c r="B114" s="9"/>
      <c r="C114" s="10"/>
      <c r="D114" s="11"/>
      <c r="E114" s="11"/>
      <c r="F114" s="16">
        <f>IF(N(C114)=0,"",C114*D114)</f>
      </c>
      <c r="G114" s="17">
        <f>IF(OR(D114="",D114=0),"",IF(E114=0,9999,D114/(E114/365)))</f>
      </c>
      <c r="H114" s="18">
        <f>IF(OR(D114="",D114=0),"",E114/D114)</f>
      </c>
      <c r="I114" s="19">
        <f>IF(F114="","",IF(F114&gt;=Summary!$C$9*0.05,"A",IF(F114&lt;Summary!$C$9*0.01,"C","B")))</f>
      </c>
      <c r="J114" s="16">
        <f>IF(F114="","",IF(E114=0,F114,MAX(0,D114-Summary!$C$5/365*E114)*C114))</f>
      </c>
      <c r="K114" s="19">
        <f>IF(OR(D114="",D114=0),"",IF(E114=0,"DEAD",IF(G114&gt;Summary!$C$6,"SLOW","OK")))</f>
      </c>
    </row>
    <row r="115" spans="1:11" x14ac:dyDescent="0.25">
      <c r="A115" s="8"/>
      <c r="B115" s="9"/>
      <c r="C115" s="10"/>
      <c r="D115" s="11"/>
      <c r="E115" s="11"/>
      <c r="F115" s="12">
        <f>IF(N(C115)=0,"",C115*D115)</f>
      </c>
      <c r="G115" s="13">
        <f>IF(OR(D115="",D115=0),"",IF(E115=0,9999,D115/(E115/365)))</f>
      </c>
      <c r="H115" s="14">
        <f>IF(OR(D115="",D115=0),"",E115/D115)</f>
      </c>
      <c r="I115" s="15">
        <f>IF(F115="","",IF(F115&gt;=Summary!$C$9*0.05,"A",IF(F115&lt;Summary!$C$9*0.01,"C","B")))</f>
      </c>
      <c r="J115" s="12">
        <f>IF(F115="","",IF(E115=0,F115,MAX(0,D115-Summary!$C$5/365*E115)*C115))</f>
      </c>
      <c r="K115" s="15">
        <f>IF(OR(D115="",D115=0),"",IF(E115=0,"DEAD",IF(G115&gt;Summary!$C$6,"SLOW","OK")))</f>
      </c>
    </row>
    <row r="116" spans="1:11" x14ac:dyDescent="0.25">
      <c r="A116" s="8"/>
      <c r="B116" s="9"/>
      <c r="C116" s="10"/>
      <c r="D116" s="11"/>
      <c r="E116" s="11"/>
      <c r="F116" s="16">
        <f>IF(N(C116)=0,"",C116*D116)</f>
      </c>
      <c r="G116" s="17">
        <f>IF(OR(D116="",D116=0),"",IF(E116=0,9999,D116/(E116/365)))</f>
      </c>
      <c r="H116" s="18">
        <f>IF(OR(D116="",D116=0),"",E116/D116)</f>
      </c>
      <c r="I116" s="19">
        <f>IF(F116="","",IF(F116&gt;=Summary!$C$9*0.05,"A",IF(F116&lt;Summary!$C$9*0.01,"C","B")))</f>
      </c>
      <c r="J116" s="16">
        <f>IF(F116="","",IF(E116=0,F116,MAX(0,D116-Summary!$C$5/365*E116)*C116))</f>
      </c>
      <c r="K116" s="19">
        <f>IF(OR(D116="",D116=0),"",IF(E116=0,"DEAD",IF(G116&gt;Summary!$C$6,"SLOW","OK")))</f>
      </c>
    </row>
    <row r="117" spans="1:11" x14ac:dyDescent="0.25">
      <c r="A117" s="8"/>
      <c r="B117" s="9"/>
      <c r="C117" s="10"/>
      <c r="D117" s="11"/>
      <c r="E117" s="11"/>
      <c r="F117" s="12">
        <f>IF(N(C117)=0,"",C117*D117)</f>
      </c>
      <c r="G117" s="13">
        <f>IF(OR(D117="",D117=0),"",IF(E117=0,9999,D117/(E117/365)))</f>
      </c>
      <c r="H117" s="14">
        <f>IF(OR(D117="",D117=0),"",E117/D117)</f>
      </c>
      <c r="I117" s="15">
        <f>IF(F117="","",IF(F117&gt;=Summary!$C$9*0.05,"A",IF(F117&lt;Summary!$C$9*0.01,"C","B")))</f>
      </c>
      <c r="J117" s="12">
        <f>IF(F117="","",IF(E117=0,F117,MAX(0,D117-Summary!$C$5/365*E117)*C117))</f>
      </c>
      <c r="K117" s="15">
        <f>IF(OR(D117="",D117=0),"",IF(E117=0,"DEAD",IF(G117&gt;Summary!$C$6,"SLOW","OK")))</f>
      </c>
    </row>
    <row r="118" spans="1:11" x14ac:dyDescent="0.25">
      <c r="A118" s="8"/>
      <c r="B118" s="9"/>
      <c r="C118" s="10"/>
      <c r="D118" s="11"/>
      <c r="E118" s="11"/>
      <c r="F118" s="16">
        <f>IF(N(C118)=0,"",C118*D118)</f>
      </c>
      <c r="G118" s="17">
        <f>IF(OR(D118="",D118=0),"",IF(E118=0,9999,D118/(E118/365)))</f>
      </c>
      <c r="H118" s="18">
        <f>IF(OR(D118="",D118=0),"",E118/D118)</f>
      </c>
      <c r="I118" s="19">
        <f>IF(F118="","",IF(F118&gt;=Summary!$C$9*0.05,"A",IF(F118&lt;Summary!$C$9*0.01,"C","B")))</f>
      </c>
      <c r="J118" s="16">
        <f>IF(F118="","",IF(E118=0,F118,MAX(0,D118-Summary!$C$5/365*E118)*C118))</f>
      </c>
      <c r="K118" s="19">
        <f>IF(OR(D118="",D118=0),"",IF(E118=0,"DEAD",IF(G118&gt;Summary!$C$6,"SLOW","OK")))</f>
      </c>
    </row>
    <row r="119" spans="1:11" x14ac:dyDescent="0.25">
      <c r="A119" s="8"/>
      <c r="B119" s="9"/>
      <c r="C119" s="10"/>
      <c r="D119" s="11"/>
      <c r="E119" s="11"/>
      <c r="F119" s="12">
        <f>IF(N(C119)=0,"",C119*D119)</f>
      </c>
      <c r="G119" s="13">
        <f>IF(OR(D119="",D119=0),"",IF(E119=0,9999,D119/(E119/365)))</f>
      </c>
      <c r="H119" s="14">
        <f>IF(OR(D119="",D119=0),"",E119/D119)</f>
      </c>
      <c r="I119" s="15">
        <f>IF(F119="","",IF(F119&gt;=Summary!$C$9*0.05,"A",IF(F119&lt;Summary!$C$9*0.01,"C","B")))</f>
      </c>
      <c r="J119" s="12">
        <f>IF(F119="","",IF(E119=0,F119,MAX(0,D119-Summary!$C$5/365*E119)*C119))</f>
      </c>
      <c r="K119" s="15">
        <f>IF(OR(D119="",D119=0),"",IF(E119=0,"DEAD",IF(G119&gt;Summary!$C$6,"SLOW","OK")))</f>
      </c>
    </row>
    <row r="120" spans="1:11" x14ac:dyDescent="0.25">
      <c r="A120" s="8"/>
      <c r="B120" s="9"/>
      <c r="C120" s="10"/>
      <c r="D120" s="11"/>
      <c r="E120" s="11"/>
      <c r="F120" s="16">
        <f>IF(N(C120)=0,"",C120*D120)</f>
      </c>
      <c r="G120" s="17">
        <f>IF(OR(D120="",D120=0),"",IF(E120=0,9999,D120/(E120/365)))</f>
      </c>
      <c r="H120" s="18">
        <f>IF(OR(D120="",D120=0),"",E120/D120)</f>
      </c>
      <c r="I120" s="19">
        <f>IF(F120="","",IF(F120&gt;=Summary!$C$9*0.05,"A",IF(F120&lt;Summary!$C$9*0.01,"C","B")))</f>
      </c>
      <c r="J120" s="16">
        <f>IF(F120="","",IF(E120=0,F120,MAX(0,D120-Summary!$C$5/365*E120)*C120))</f>
      </c>
      <c r="K120" s="19">
        <f>IF(OR(D120="",D120=0),"",IF(E120=0,"DEAD",IF(G120&gt;Summary!$C$6,"SLOW","OK")))</f>
      </c>
    </row>
    <row r="121" spans="1:11" x14ac:dyDescent="0.25">
      <c r="A121" s="8"/>
      <c r="B121" s="9"/>
      <c r="C121" s="10"/>
      <c r="D121" s="11"/>
      <c r="E121" s="11"/>
      <c r="F121" s="12">
        <f>IF(N(C121)=0,"",C121*D121)</f>
      </c>
      <c r="G121" s="13">
        <f>IF(OR(D121="",D121=0),"",IF(E121=0,9999,D121/(E121/365)))</f>
      </c>
      <c r="H121" s="14">
        <f>IF(OR(D121="",D121=0),"",E121/D121)</f>
      </c>
      <c r="I121" s="15">
        <f>IF(F121="","",IF(F121&gt;=Summary!$C$9*0.05,"A",IF(F121&lt;Summary!$C$9*0.01,"C","B")))</f>
      </c>
      <c r="J121" s="12">
        <f>IF(F121="","",IF(E121=0,F121,MAX(0,D121-Summary!$C$5/365*E121)*C121))</f>
      </c>
      <c r="K121" s="15">
        <f>IF(OR(D121="",D121=0),"",IF(E121=0,"DEAD",IF(G121&gt;Summary!$C$6,"SLOW","OK")))</f>
      </c>
    </row>
    <row r="122" spans="1:11" x14ac:dyDescent="0.25">
      <c r="A122" s="8"/>
      <c r="B122" s="9"/>
      <c r="C122" s="10"/>
      <c r="D122" s="11"/>
      <c r="E122" s="11"/>
      <c r="F122" s="16">
        <f>IF(N(C122)=0,"",C122*D122)</f>
      </c>
      <c r="G122" s="17">
        <f>IF(OR(D122="",D122=0),"",IF(E122=0,9999,D122/(E122/365)))</f>
      </c>
      <c r="H122" s="18">
        <f>IF(OR(D122="",D122=0),"",E122/D122)</f>
      </c>
      <c r="I122" s="19">
        <f>IF(F122="","",IF(F122&gt;=Summary!$C$9*0.05,"A",IF(F122&lt;Summary!$C$9*0.01,"C","B")))</f>
      </c>
      <c r="J122" s="16">
        <f>IF(F122="","",IF(E122=0,F122,MAX(0,D122-Summary!$C$5/365*E122)*C122))</f>
      </c>
      <c r="K122" s="19">
        <f>IF(OR(D122="",D122=0),"",IF(E122=0,"DEAD",IF(G122&gt;Summary!$C$6,"SLOW","OK")))</f>
      </c>
    </row>
    <row r="123" spans="1:11" x14ac:dyDescent="0.25">
      <c r="A123" s="8"/>
      <c r="B123" s="9"/>
      <c r="C123" s="10"/>
      <c r="D123" s="11"/>
      <c r="E123" s="11"/>
      <c r="F123" s="12">
        <f>IF(N(C123)=0,"",C123*D123)</f>
      </c>
      <c r="G123" s="13">
        <f>IF(OR(D123="",D123=0),"",IF(E123=0,9999,D123/(E123/365)))</f>
      </c>
      <c r="H123" s="14">
        <f>IF(OR(D123="",D123=0),"",E123/D123)</f>
      </c>
      <c r="I123" s="15">
        <f>IF(F123="","",IF(F123&gt;=Summary!$C$9*0.05,"A",IF(F123&lt;Summary!$C$9*0.01,"C","B")))</f>
      </c>
      <c r="J123" s="12">
        <f>IF(F123="","",IF(E123=0,F123,MAX(0,D123-Summary!$C$5/365*E123)*C123))</f>
      </c>
      <c r="K123" s="15">
        <f>IF(OR(D123="",D123=0),"",IF(E123=0,"DEAD",IF(G123&gt;Summary!$C$6,"SLOW","OK")))</f>
      </c>
    </row>
    <row r="124" spans="1:11" x14ac:dyDescent="0.25">
      <c r="A124" s="8"/>
      <c r="B124" s="9"/>
      <c r="C124" s="10"/>
      <c r="D124" s="11"/>
      <c r="E124" s="11"/>
      <c r="F124" s="16">
        <f>IF(N(C124)=0,"",C124*D124)</f>
      </c>
      <c r="G124" s="17">
        <f>IF(OR(D124="",D124=0),"",IF(E124=0,9999,D124/(E124/365)))</f>
      </c>
      <c r="H124" s="18">
        <f>IF(OR(D124="",D124=0),"",E124/D124)</f>
      </c>
      <c r="I124" s="19">
        <f>IF(F124="","",IF(F124&gt;=Summary!$C$9*0.05,"A",IF(F124&lt;Summary!$C$9*0.01,"C","B")))</f>
      </c>
      <c r="J124" s="16">
        <f>IF(F124="","",IF(E124=0,F124,MAX(0,D124-Summary!$C$5/365*E124)*C124))</f>
      </c>
      <c r="K124" s="19">
        <f>IF(OR(D124="",D124=0),"",IF(E124=0,"DEAD",IF(G124&gt;Summary!$C$6,"SLOW","OK")))</f>
      </c>
    </row>
    <row r="125" spans="1:11" x14ac:dyDescent="0.25">
      <c r="A125" s="8"/>
      <c r="B125" s="9"/>
      <c r="C125" s="10"/>
      <c r="D125" s="11"/>
      <c r="E125" s="11"/>
      <c r="F125" s="12">
        <f>IF(N(C125)=0,"",C125*D125)</f>
      </c>
      <c r="G125" s="13">
        <f>IF(OR(D125="",D125=0),"",IF(E125=0,9999,D125/(E125/365)))</f>
      </c>
      <c r="H125" s="14">
        <f>IF(OR(D125="",D125=0),"",E125/D125)</f>
      </c>
      <c r="I125" s="15">
        <f>IF(F125="","",IF(F125&gt;=Summary!$C$9*0.05,"A",IF(F125&lt;Summary!$C$9*0.01,"C","B")))</f>
      </c>
      <c r="J125" s="12">
        <f>IF(F125="","",IF(E125=0,F125,MAX(0,D125-Summary!$C$5/365*E125)*C125))</f>
      </c>
      <c r="K125" s="15">
        <f>IF(OR(D125="",D125=0),"",IF(E125=0,"DEAD",IF(G125&gt;Summary!$C$6,"SLOW","OK")))</f>
      </c>
    </row>
    <row r="126" spans="1:11" x14ac:dyDescent="0.25">
      <c r="A126" s="8"/>
      <c r="B126" s="9"/>
      <c r="C126" s="10"/>
      <c r="D126" s="11"/>
      <c r="E126" s="11"/>
      <c r="F126" s="16">
        <f>IF(N(C126)=0,"",C126*D126)</f>
      </c>
      <c r="G126" s="17">
        <f>IF(OR(D126="",D126=0),"",IF(E126=0,9999,D126/(E126/365)))</f>
      </c>
      <c r="H126" s="18">
        <f>IF(OR(D126="",D126=0),"",E126/D126)</f>
      </c>
      <c r="I126" s="19">
        <f>IF(F126="","",IF(F126&gt;=Summary!$C$9*0.05,"A",IF(F126&lt;Summary!$C$9*0.01,"C","B")))</f>
      </c>
      <c r="J126" s="16">
        <f>IF(F126="","",IF(E126=0,F126,MAX(0,D126-Summary!$C$5/365*E126)*C126))</f>
      </c>
      <c r="K126" s="19">
        <f>IF(OR(D126="",D126=0),"",IF(E126=0,"DEAD",IF(G126&gt;Summary!$C$6,"SLOW","OK")))</f>
      </c>
    </row>
    <row r="127" spans="1:11" x14ac:dyDescent="0.25">
      <c r="A127" s="8"/>
      <c r="B127" s="9"/>
      <c r="C127" s="10"/>
      <c r="D127" s="11"/>
      <c r="E127" s="11"/>
      <c r="F127" s="12">
        <f>IF(N(C127)=0,"",C127*D127)</f>
      </c>
      <c r="G127" s="13">
        <f>IF(OR(D127="",D127=0),"",IF(E127=0,9999,D127/(E127/365)))</f>
      </c>
      <c r="H127" s="14">
        <f>IF(OR(D127="",D127=0),"",E127/D127)</f>
      </c>
      <c r="I127" s="15">
        <f>IF(F127="","",IF(F127&gt;=Summary!$C$9*0.05,"A",IF(F127&lt;Summary!$C$9*0.01,"C","B")))</f>
      </c>
      <c r="J127" s="12">
        <f>IF(F127="","",IF(E127=0,F127,MAX(0,D127-Summary!$C$5/365*E127)*C127))</f>
      </c>
      <c r="K127" s="15">
        <f>IF(OR(D127="",D127=0),"",IF(E127=0,"DEAD",IF(G127&gt;Summary!$C$6,"SLOW","OK")))</f>
      </c>
    </row>
    <row r="128" spans="1:11" x14ac:dyDescent="0.25">
      <c r="A128" s="8"/>
      <c r="B128" s="9"/>
      <c r="C128" s="10"/>
      <c r="D128" s="11"/>
      <c r="E128" s="11"/>
      <c r="F128" s="16">
        <f>IF(N(C128)=0,"",C128*D128)</f>
      </c>
      <c r="G128" s="17">
        <f>IF(OR(D128="",D128=0),"",IF(E128=0,9999,D128/(E128/365)))</f>
      </c>
      <c r="H128" s="18">
        <f>IF(OR(D128="",D128=0),"",E128/D128)</f>
      </c>
      <c r="I128" s="19">
        <f>IF(F128="","",IF(F128&gt;=Summary!$C$9*0.05,"A",IF(F128&lt;Summary!$C$9*0.01,"C","B")))</f>
      </c>
      <c r="J128" s="16">
        <f>IF(F128="","",IF(E128=0,F128,MAX(0,D128-Summary!$C$5/365*E128)*C128))</f>
      </c>
      <c r="K128" s="19">
        <f>IF(OR(D128="",D128=0),"",IF(E128=0,"DEAD",IF(G128&gt;Summary!$C$6,"SLOW","OK")))</f>
      </c>
    </row>
    <row r="129" spans="1:11" x14ac:dyDescent="0.25">
      <c r="A129" s="8"/>
      <c r="B129" s="9"/>
      <c r="C129" s="10"/>
      <c r="D129" s="11"/>
      <c r="E129" s="11"/>
      <c r="F129" s="12">
        <f>IF(N(C129)=0,"",C129*D129)</f>
      </c>
      <c r="G129" s="13">
        <f>IF(OR(D129="",D129=0),"",IF(E129=0,9999,D129/(E129/365)))</f>
      </c>
      <c r="H129" s="14">
        <f>IF(OR(D129="",D129=0),"",E129/D129)</f>
      </c>
      <c r="I129" s="15">
        <f>IF(F129="","",IF(F129&gt;=Summary!$C$9*0.05,"A",IF(F129&lt;Summary!$C$9*0.01,"C","B")))</f>
      </c>
      <c r="J129" s="12">
        <f>IF(F129="","",IF(E129=0,F129,MAX(0,D129-Summary!$C$5/365*E129)*C129))</f>
      </c>
      <c r="K129" s="15">
        <f>IF(OR(D129="",D129=0),"",IF(E129=0,"DEAD",IF(G129&gt;Summary!$C$6,"SLOW","OK")))</f>
      </c>
    </row>
    <row r="130" spans="1:11" x14ac:dyDescent="0.25">
      <c r="A130" s="8"/>
      <c r="B130" s="9"/>
      <c r="C130" s="10"/>
      <c r="D130" s="11"/>
      <c r="E130" s="11"/>
      <c r="F130" s="16">
        <f>IF(N(C130)=0,"",C130*D130)</f>
      </c>
      <c r="G130" s="17">
        <f>IF(OR(D130="",D130=0),"",IF(E130=0,9999,D130/(E130/365)))</f>
      </c>
      <c r="H130" s="18">
        <f>IF(OR(D130="",D130=0),"",E130/D130)</f>
      </c>
      <c r="I130" s="19">
        <f>IF(F130="","",IF(F130&gt;=Summary!$C$9*0.05,"A",IF(F130&lt;Summary!$C$9*0.01,"C","B")))</f>
      </c>
      <c r="J130" s="16">
        <f>IF(F130="","",IF(E130=0,F130,MAX(0,D130-Summary!$C$5/365*E130)*C130))</f>
      </c>
      <c r="K130" s="19">
        <f>IF(OR(D130="",D130=0),"",IF(E130=0,"DEAD",IF(G130&gt;Summary!$C$6,"SLOW","OK")))</f>
      </c>
    </row>
    <row r="131" spans="1:11" x14ac:dyDescent="0.25">
      <c r="A131" s="8"/>
      <c r="B131" s="9"/>
      <c r="C131" s="10"/>
      <c r="D131" s="11"/>
      <c r="E131" s="11"/>
      <c r="F131" s="12">
        <f>IF(N(C131)=0,"",C131*D131)</f>
      </c>
      <c r="G131" s="13">
        <f>IF(OR(D131="",D131=0),"",IF(E131=0,9999,D131/(E131/365)))</f>
      </c>
      <c r="H131" s="14">
        <f>IF(OR(D131="",D131=0),"",E131/D131)</f>
      </c>
      <c r="I131" s="15">
        <f>IF(F131="","",IF(F131&gt;=Summary!$C$9*0.05,"A",IF(F131&lt;Summary!$C$9*0.01,"C","B")))</f>
      </c>
      <c r="J131" s="12">
        <f>IF(F131="","",IF(E131=0,F131,MAX(0,D131-Summary!$C$5/365*E131)*C131))</f>
      </c>
      <c r="K131" s="15">
        <f>IF(OR(D131="",D131=0),"",IF(E131=0,"DEAD",IF(G131&gt;Summary!$C$6,"SLOW","OK")))</f>
      </c>
    </row>
    <row r="132" spans="1:11" x14ac:dyDescent="0.25">
      <c r="A132" s="8"/>
      <c r="B132" s="9"/>
      <c r="C132" s="10"/>
      <c r="D132" s="11"/>
      <c r="E132" s="11"/>
      <c r="F132" s="16">
        <f>IF(N(C132)=0,"",C132*D132)</f>
      </c>
      <c r="G132" s="17">
        <f>IF(OR(D132="",D132=0),"",IF(E132=0,9999,D132/(E132/365)))</f>
      </c>
      <c r="H132" s="18">
        <f>IF(OR(D132="",D132=0),"",E132/D132)</f>
      </c>
      <c r="I132" s="19">
        <f>IF(F132="","",IF(F132&gt;=Summary!$C$9*0.05,"A",IF(F132&lt;Summary!$C$9*0.01,"C","B")))</f>
      </c>
      <c r="J132" s="16">
        <f>IF(F132="","",IF(E132=0,F132,MAX(0,D132-Summary!$C$5/365*E132)*C132))</f>
      </c>
      <c r="K132" s="19">
        <f>IF(OR(D132="",D132=0),"",IF(E132=0,"DEAD",IF(G132&gt;Summary!$C$6,"SLOW","OK")))</f>
      </c>
    </row>
    <row r="133" spans="1:11" x14ac:dyDescent="0.25">
      <c r="A133" s="8"/>
      <c r="B133" s="9"/>
      <c r="C133" s="10"/>
      <c r="D133" s="11"/>
      <c r="E133" s="11"/>
      <c r="F133" s="12">
        <f>IF(N(C133)=0,"",C133*D133)</f>
      </c>
      <c r="G133" s="13">
        <f>IF(OR(D133="",D133=0),"",IF(E133=0,9999,D133/(E133/365)))</f>
      </c>
      <c r="H133" s="14">
        <f>IF(OR(D133="",D133=0),"",E133/D133)</f>
      </c>
      <c r="I133" s="15">
        <f>IF(F133="","",IF(F133&gt;=Summary!$C$9*0.05,"A",IF(F133&lt;Summary!$C$9*0.01,"C","B")))</f>
      </c>
      <c r="J133" s="12">
        <f>IF(F133="","",IF(E133=0,F133,MAX(0,D133-Summary!$C$5/365*E133)*C133))</f>
      </c>
      <c r="K133" s="15">
        <f>IF(OR(D133="",D133=0),"",IF(E133=0,"DEAD",IF(G133&gt;Summary!$C$6,"SLOW","OK")))</f>
      </c>
    </row>
    <row r="134" spans="1:11" x14ac:dyDescent="0.25">
      <c r="A134" s="8"/>
      <c r="B134" s="9"/>
      <c r="C134" s="10"/>
      <c r="D134" s="11"/>
      <c r="E134" s="11"/>
      <c r="F134" s="16">
        <f>IF(N(C134)=0,"",C134*D134)</f>
      </c>
      <c r="G134" s="17">
        <f>IF(OR(D134="",D134=0),"",IF(E134=0,9999,D134/(E134/365)))</f>
      </c>
      <c r="H134" s="18">
        <f>IF(OR(D134="",D134=0),"",E134/D134)</f>
      </c>
      <c r="I134" s="19">
        <f>IF(F134="","",IF(F134&gt;=Summary!$C$9*0.05,"A",IF(F134&lt;Summary!$C$9*0.01,"C","B")))</f>
      </c>
      <c r="J134" s="16">
        <f>IF(F134="","",IF(E134=0,F134,MAX(0,D134-Summary!$C$5/365*E134)*C134))</f>
      </c>
      <c r="K134" s="19">
        <f>IF(OR(D134="",D134=0),"",IF(E134=0,"DEAD",IF(G134&gt;Summary!$C$6,"SLOW","OK")))</f>
      </c>
    </row>
    <row r="135" spans="1:11" x14ac:dyDescent="0.25">
      <c r="A135" s="8"/>
      <c r="B135" s="9"/>
      <c r="C135" s="10"/>
      <c r="D135" s="11"/>
      <c r="E135" s="11"/>
      <c r="F135" s="12">
        <f>IF(N(C135)=0,"",C135*D135)</f>
      </c>
      <c r="G135" s="13">
        <f>IF(OR(D135="",D135=0),"",IF(E135=0,9999,D135/(E135/365)))</f>
      </c>
      <c r="H135" s="14">
        <f>IF(OR(D135="",D135=0),"",E135/D135)</f>
      </c>
      <c r="I135" s="15">
        <f>IF(F135="","",IF(F135&gt;=Summary!$C$9*0.05,"A",IF(F135&lt;Summary!$C$9*0.01,"C","B")))</f>
      </c>
      <c r="J135" s="12">
        <f>IF(F135="","",IF(E135=0,F135,MAX(0,D135-Summary!$C$5/365*E135)*C135))</f>
      </c>
      <c r="K135" s="15">
        <f>IF(OR(D135="",D135=0),"",IF(E135=0,"DEAD",IF(G135&gt;Summary!$C$6,"SLOW","OK")))</f>
      </c>
    </row>
    <row r="136" spans="1:11" x14ac:dyDescent="0.25">
      <c r="A136" s="8"/>
      <c r="B136" s="9"/>
      <c r="C136" s="10"/>
      <c r="D136" s="11"/>
      <c r="E136" s="11"/>
      <c r="F136" s="16">
        <f>IF(N(C136)=0,"",C136*D136)</f>
      </c>
      <c r="G136" s="17">
        <f>IF(OR(D136="",D136=0),"",IF(E136=0,9999,D136/(E136/365)))</f>
      </c>
      <c r="H136" s="18">
        <f>IF(OR(D136="",D136=0),"",E136/D136)</f>
      </c>
      <c r="I136" s="19">
        <f>IF(F136="","",IF(F136&gt;=Summary!$C$9*0.05,"A",IF(F136&lt;Summary!$C$9*0.01,"C","B")))</f>
      </c>
      <c r="J136" s="16">
        <f>IF(F136="","",IF(E136=0,F136,MAX(0,D136-Summary!$C$5/365*E136)*C136))</f>
      </c>
      <c r="K136" s="19">
        <f>IF(OR(D136="",D136=0),"",IF(E136=0,"DEAD",IF(G136&gt;Summary!$C$6,"SLOW","OK")))</f>
      </c>
    </row>
    <row r="137" spans="1:11" x14ac:dyDescent="0.25">
      <c r="A137" s="8"/>
      <c r="B137" s="9"/>
      <c r="C137" s="10"/>
      <c r="D137" s="11"/>
      <c r="E137" s="11"/>
      <c r="F137" s="12">
        <f>IF(N(C137)=0,"",C137*D137)</f>
      </c>
      <c r="G137" s="13">
        <f>IF(OR(D137="",D137=0),"",IF(E137=0,9999,D137/(E137/365)))</f>
      </c>
      <c r="H137" s="14">
        <f>IF(OR(D137="",D137=0),"",E137/D137)</f>
      </c>
      <c r="I137" s="15">
        <f>IF(F137="","",IF(F137&gt;=Summary!$C$9*0.05,"A",IF(F137&lt;Summary!$C$9*0.01,"C","B")))</f>
      </c>
      <c r="J137" s="12">
        <f>IF(F137="","",IF(E137=0,F137,MAX(0,D137-Summary!$C$5/365*E137)*C137))</f>
      </c>
      <c r="K137" s="15">
        <f>IF(OR(D137="",D137=0),"",IF(E137=0,"DEAD",IF(G137&gt;Summary!$C$6,"SLOW","OK")))</f>
      </c>
    </row>
    <row r="138" spans="1:11" x14ac:dyDescent="0.25">
      <c r="A138" s="8"/>
      <c r="B138" s="9"/>
      <c r="C138" s="10"/>
      <c r="D138" s="11"/>
      <c r="E138" s="11"/>
      <c r="F138" s="16">
        <f>IF(N(C138)=0,"",C138*D138)</f>
      </c>
      <c r="G138" s="17">
        <f>IF(OR(D138="",D138=0),"",IF(E138=0,9999,D138/(E138/365)))</f>
      </c>
      <c r="H138" s="18">
        <f>IF(OR(D138="",D138=0),"",E138/D138)</f>
      </c>
      <c r="I138" s="19">
        <f>IF(F138="","",IF(F138&gt;=Summary!$C$9*0.05,"A",IF(F138&lt;Summary!$C$9*0.01,"C","B")))</f>
      </c>
      <c r="J138" s="16">
        <f>IF(F138="","",IF(E138=0,F138,MAX(0,D138-Summary!$C$5/365*E138)*C138))</f>
      </c>
      <c r="K138" s="19">
        <f>IF(OR(D138="",D138=0),"",IF(E138=0,"DEAD",IF(G138&gt;Summary!$C$6,"SLOW","OK")))</f>
      </c>
    </row>
    <row r="139" spans="1:11" x14ac:dyDescent="0.25">
      <c r="A139" s="8"/>
      <c r="B139" s="9"/>
      <c r="C139" s="10"/>
      <c r="D139" s="11"/>
      <c r="E139" s="11"/>
      <c r="F139" s="12">
        <f>IF(N(C139)=0,"",C139*D139)</f>
      </c>
      <c r="G139" s="13">
        <f>IF(OR(D139="",D139=0),"",IF(E139=0,9999,D139/(E139/365)))</f>
      </c>
      <c r="H139" s="14">
        <f>IF(OR(D139="",D139=0),"",E139/D139)</f>
      </c>
      <c r="I139" s="15">
        <f>IF(F139="","",IF(F139&gt;=Summary!$C$9*0.05,"A",IF(F139&lt;Summary!$C$9*0.01,"C","B")))</f>
      </c>
      <c r="J139" s="12">
        <f>IF(F139="","",IF(E139=0,F139,MAX(0,D139-Summary!$C$5/365*E139)*C139))</f>
      </c>
      <c r="K139" s="15">
        <f>IF(OR(D139="",D139=0),"",IF(E139=0,"DEAD",IF(G139&gt;Summary!$C$6,"SLOW","OK")))</f>
      </c>
    </row>
    <row r="140" spans="1:11" x14ac:dyDescent="0.25">
      <c r="A140" s="8"/>
      <c r="B140" s="9"/>
      <c r="C140" s="10"/>
      <c r="D140" s="11"/>
      <c r="E140" s="11"/>
      <c r="F140" s="16">
        <f>IF(N(C140)=0,"",C140*D140)</f>
      </c>
      <c r="G140" s="17">
        <f>IF(OR(D140="",D140=0),"",IF(E140=0,9999,D140/(E140/365)))</f>
      </c>
      <c r="H140" s="18">
        <f>IF(OR(D140="",D140=0),"",E140/D140)</f>
      </c>
      <c r="I140" s="19">
        <f>IF(F140="","",IF(F140&gt;=Summary!$C$9*0.05,"A",IF(F140&lt;Summary!$C$9*0.01,"C","B")))</f>
      </c>
      <c r="J140" s="16">
        <f>IF(F140="","",IF(E140=0,F140,MAX(0,D140-Summary!$C$5/365*E140)*C140))</f>
      </c>
      <c r="K140" s="19">
        <f>IF(OR(D140="",D140=0),"",IF(E140=0,"DEAD",IF(G140&gt;Summary!$C$6,"SLOW","OK")))</f>
      </c>
    </row>
    <row r="141" spans="1:11" x14ac:dyDescent="0.25">
      <c r="A141" s="8"/>
      <c r="B141" s="9"/>
      <c r="C141" s="10"/>
      <c r="D141" s="11"/>
      <c r="E141" s="11"/>
      <c r="F141" s="12">
        <f>IF(N(C141)=0,"",C141*D141)</f>
      </c>
      <c r="G141" s="13">
        <f>IF(OR(D141="",D141=0),"",IF(E141=0,9999,D141/(E141/365)))</f>
      </c>
      <c r="H141" s="14">
        <f>IF(OR(D141="",D141=0),"",E141/D141)</f>
      </c>
      <c r="I141" s="15">
        <f>IF(F141="","",IF(F141&gt;=Summary!$C$9*0.05,"A",IF(F141&lt;Summary!$C$9*0.01,"C","B")))</f>
      </c>
      <c r="J141" s="12">
        <f>IF(F141="","",IF(E141=0,F141,MAX(0,D141-Summary!$C$5/365*E141)*C141))</f>
      </c>
      <c r="K141" s="15">
        <f>IF(OR(D141="",D141=0),"",IF(E141=0,"DEAD",IF(G141&gt;Summary!$C$6,"SLOW","OK")))</f>
      </c>
    </row>
    <row r="142" spans="1:11" x14ac:dyDescent="0.25">
      <c r="A142" s="8"/>
      <c r="B142" s="9"/>
      <c r="C142" s="10"/>
      <c r="D142" s="11"/>
      <c r="E142" s="11"/>
      <c r="F142" s="16">
        <f>IF(N(C142)=0,"",C142*D142)</f>
      </c>
      <c r="G142" s="17">
        <f>IF(OR(D142="",D142=0),"",IF(E142=0,9999,D142/(E142/365)))</f>
      </c>
      <c r="H142" s="18">
        <f>IF(OR(D142="",D142=0),"",E142/D142)</f>
      </c>
      <c r="I142" s="19">
        <f>IF(F142="","",IF(F142&gt;=Summary!$C$9*0.05,"A",IF(F142&lt;Summary!$C$9*0.01,"C","B")))</f>
      </c>
      <c r="J142" s="16">
        <f>IF(F142="","",IF(E142=0,F142,MAX(0,D142-Summary!$C$5/365*E142)*C142))</f>
      </c>
      <c r="K142" s="19">
        <f>IF(OR(D142="",D142=0),"",IF(E142=0,"DEAD",IF(G142&gt;Summary!$C$6,"SLOW","OK")))</f>
      </c>
    </row>
    <row r="143" spans="1:11" x14ac:dyDescent="0.25">
      <c r="A143" s="8"/>
      <c r="B143" s="9"/>
      <c r="C143" s="10"/>
      <c r="D143" s="11"/>
      <c r="E143" s="11"/>
      <c r="F143" s="12">
        <f>IF(N(C143)=0,"",C143*D143)</f>
      </c>
      <c r="G143" s="13">
        <f>IF(OR(D143="",D143=0),"",IF(E143=0,9999,D143/(E143/365)))</f>
      </c>
      <c r="H143" s="14">
        <f>IF(OR(D143="",D143=0),"",E143/D143)</f>
      </c>
      <c r="I143" s="15">
        <f>IF(F143="","",IF(F143&gt;=Summary!$C$9*0.05,"A",IF(F143&lt;Summary!$C$9*0.01,"C","B")))</f>
      </c>
      <c r="J143" s="12">
        <f>IF(F143="","",IF(E143=0,F143,MAX(0,D143-Summary!$C$5/365*E143)*C143))</f>
      </c>
      <c r="K143" s="15">
        <f>IF(OR(D143="",D143=0),"",IF(E143=0,"DEAD",IF(G143&gt;Summary!$C$6,"SLOW","OK")))</f>
      </c>
    </row>
    <row r="144" spans="1:11" x14ac:dyDescent="0.25">
      <c r="A144" s="8"/>
      <c r="B144" s="9"/>
      <c r="C144" s="10"/>
      <c r="D144" s="11"/>
      <c r="E144" s="11"/>
      <c r="F144" s="16">
        <f>IF(N(C144)=0,"",C144*D144)</f>
      </c>
      <c r="G144" s="17">
        <f>IF(OR(D144="",D144=0),"",IF(E144=0,9999,D144/(E144/365)))</f>
      </c>
      <c r="H144" s="18">
        <f>IF(OR(D144="",D144=0),"",E144/D144)</f>
      </c>
      <c r="I144" s="19">
        <f>IF(F144="","",IF(F144&gt;=Summary!$C$9*0.05,"A",IF(F144&lt;Summary!$C$9*0.01,"C","B")))</f>
      </c>
      <c r="J144" s="16">
        <f>IF(F144="","",IF(E144=0,F144,MAX(0,D144-Summary!$C$5/365*E144)*C144))</f>
      </c>
      <c r="K144" s="19">
        <f>IF(OR(D144="",D144=0),"",IF(E144=0,"DEAD",IF(G144&gt;Summary!$C$6,"SLOW","OK")))</f>
      </c>
    </row>
    <row r="145" spans="1:11" x14ac:dyDescent="0.25">
      <c r="A145" s="8"/>
      <c r="B145" s="9"/>
      <c r="C145" s="10"/>
      <c r="D145" s="11"/>
      <c r="E145" s="11"/>
      <c r="F145" s="12">
        <f>IF(N(C145)=0,"",C145*D145)</f>
      </c>
      <c r="G145" s="13">
        <f>IF(OR(D145="",D145=0),"",IF(E145=0,9999,D145/(E145/365)))</f>
      </c>
      <c r="H145" s="14">
        <f>IF(OR(D145="",D145=0),"",E145/D145)</f>
      </c>
      <c r="I145" s="15">
        <f>IF(F145="","",IF(F145&gt;=Summary!$C$9*0.05,"A",IF(F145&lt;Summary!$C$9*0.01,"C","B")))</f>
      </c>
      <c r="J145" s="12">
        <f>IF(F145="","",IF(E145=0,F145,MAX(0,D145-Summary!$C$5/365*E145)*C145))</f>
      </c>
      <c r="K145" s="15">
        <f>IF(OR(D145="",D145=0),"",IF(E145=0,"DEAD",IF(G145&gt;Summary!$C$6,"SLOW","OK")))</f>
      </c>
    </row>
    <row r="146" spans="1:11" x14ac:dyDescent="0.25">
      <c r="A146" s="8"/>
      <c r="B146" s="9"/>
      <c r="C146" s="10"/>
      <c r="D146" s="11"/>
      <c r="E146" s="11"/>
      <c r="F146" s="16">
        <f>IF(N(C146)=0,"",C146*D146)</f>
      </c>
      <c r="G146" s="17">
        <f>IF(OR(D146="",D146=0),"",IF(E146=0,9999,D146/(E146/365)))</f>
      </c>
      <c r="H146" s="18">
        <f>IF(OR(D146="",D146=0),"",E146/D146)</f>
      </c>
      <c r="I146" s="19">
        <f>IF(F146="","",IF(F146&gt;=Summary!$C$9*0.05,"A",IF(F146&lt;Summary!$C$9*0.01,"C","B")))</f>
      </c>
      <c r="J146" s="16">
        <f>IF(F146="","",IF(E146=0,F146,MAX(0,D146-Summary!$C$5/365*E146)*C146))</f>
      </c>
      <c r="K146" s="19">
        <f>IF(OR(D146="",D146=0),"",IF(E146=0,"DEAD",IF(G146&gt;Summary!$C$6,"SLOW","OK")))</f>
      </c>
    </row>
    <row r="147" spans="1:11" x14ac:dyDescent="0.25">
      <c r="A147" s="8"/>
      <c r="B147" s="9"/>
      <c r="C147" s="10"/>
      <c r="D147" s="11"/>
      <c r="E147" s="11"/>
      <c r="F147" s="12">
        <f>IF(N(C147)=0,"",C147*D147)</f>
      </c>
      <c r="G147" s="13">
        <f>IF(OR(D147="",D147=0),"",IF(E147=0,9999,D147/(E147/365)))</f>
      </c>
      <c r="H147" s="14">
        <f>IF(OR(D147="",D147=0),"",E147/D147)</f>
      </c>
      <c r="I147" s="15">
        <f>IF(F147="","",IF(F147&gt;=Summary!$C$9*0.05,"A",IF(F147&lt;Summary!$C$9*0.01,"C","B")))</f>
      </c>
      <c r="J147" s="12">
        <f>IF(F147="","",IF(E147=0,F147,MAX(0,D147-Summary!$C$5/365*E147)*C147))</f>
      </c>
      <c r="K147" s="15">
        <f>IF(OR(D147="",D147=0),"",IF(E147=0,"DEAD",IF(G147&gt;Summary!$C$6,"SLOW","OK")))</f>
      </c>
    </row>
    <row r="148" spans="1:11" x14ac:dyDescent="0.25">
      <c r="A148" s="8"/>
      <c r="B148" s="9"/>
      <c r="C148" s="10"/>
      <c r="D148" s="11"/>
      <c r="E148" s="11"/>
      <c r="F148" s="16">
        <f>IF(N(C148)=0,"",C148*D148)</f>
      </c>
      <c r="G148" s="17">
        <f>IF(OR(D148="",D148=0),"",IF(E148=0,9999,D148/(E148/365)))</f>
      </c>
      <c r="H148" s="18">
        <f>IF(OR(D148="",D148=0),"",E148/D148)</f>
      </c>
      <c r="I148" s="19">
        <f>IF(F148="","",IF(F148&gt;=Summary!$C$9*0.05,"A",IF(F148&lt;Summary!$C$9*0.01,"C","B")))</f>
      </c>
      <c r="J148" s="16">
        <f>IF(F148="","",IF(E148=0,F148,MAX(0,D148-Summary!$C$5/365*E148)*C148))</f>
      </c>
      <c r="K148" s="19">
        <f>IF(OR(D148="",D148=0),"",IF(E148=0,"DEAD",IF(G148&gt;Summary!$C$6,"SLOW","OK")))</f>
      </c>
    </row>
    <row r="149" spans="1:11" x14ac:dyDescent="0.25">
      <c r="A149" s="8"/>
      <c r="B149" s="9"/>
      <c r="C149" s="10"/>
      <c r="D149" s="11"/>
      <c r="E149" s="11"/>
      <c r="F149" s="12">
        <f>IF(N(C149)=0,"",C149*D149)</f>
      </c>
      <c r="G149" s="13">
        <f>IF(OR(D149="",D149=0),"",IF(E149=0,9999,D149/(E149/365)))</f>
      </c>
      <c r="H149" s="14">
        <f>IF(OR(D149="",D149=0),"",E149/D149)</f>
      </c>
      <c r="I149" s="15">
        <f>IF(F149="","",IF(F149&gt;=Summary!$C$9*0.05,"A",IF(F149&lt;Summary!$C$9*0.01,"C","B")))</f>
      </c>
      <c r="J149" s="12">
        <f>IF(F149="","",IF(E149=0,F149,MAX(0,D149-Summary!$C$5/365*E149)*C149))</f>
      </c>
      <c r="K149" s="15">
        <f>IF(OR(D149="",D149=0),"",IF(E149=0,"DEAD",IF(G149&gt;Summary!$C$6,"SLOW","OK")))</f>
      </c>
    </row>
    <row r="150" spans="1:11" x14ac:dyDescent="0.25">
      <c r="A150" s="8"/>
      <c r="B150" s="9"/>
      <c r="C150" s="10"/>
      <c r="D150" s="11"/>
      <c r="E150" s="11"/>
      <c r="F150" s="16">
        <f>IF(N(C150)=0,"",C150*D150)</f>
      </c>
      <c r="G150" s="17">
        <f>IF(OR(D150="",D150=0),"",IF(E150=0,9999,D150/(E150/365)))</f>
      </c>
      <c r="H150" s="18">
        <f>IF(OR(D150="",D150=0),"",E150/D150)</f>
      </c>
      <c r="I150" s="19">
        <f>IF(F150="","",IF(F150&gt;=Summary!$C$9*0.05,"A",IF(F150&lt;Summary!$C$9*0.01,"C","B")))</f>
      </c>
      <c r="J150" s="16">
        <f>IF(F150="","",IF(E150=0,F150,MAX(0,D150-Summary!$C$5/365*E150)*C150))</f>
      </c>
      <c r="K150" s="19">
        <f>IF(OR(D150="",D150=0),"",IF(E150=0,"DEAD",IF(G150&gt;Summary!$C$6,"SLOW","OK")))</f>
      </c>
    </row>
    <row r="151" spans="1:11" x14ac:dyDescent="0.25">
      <c r="A151" s="8"/>
      <c r="B151" s="9"/>
      <c r="C151" s="10"/>
      <c r="D151" s="11"/>
      <c r="E151" s="11"/>
      <c r="F151" s="12">
        <f>IF(N(C151)=0,"",C151*D151)</f>
      </c>
      <c r="G151" s="13">
        <f>IF(OR(D151="",D151=0),"",IF(E151=0,9999,D151/(E151/365)))</f>
      </c>
      <c r="H151" s="14">
        <f>IF(OR(D151="",D151=0),"",E151/D151)</f>
      </c>
      <c r="I151" s="15">
        <f>IF(F151="","",IF(F151&gt;=Summary!$C$9*0.05,"A",IF(F151&lt;Summary!$C$9*0.01,"C","B")))</f>
      </c>
      <c r="J151" s="12">
        <f>IF(F151="","",IF(E151=0,F151,MAX(0,D151-Summary!$C$5/365*E151)*C151))</f>
      </c>
      <c r="K151" s="15">
        <f>IF(OR(D151="",D151=0),"",IF(E151=0,"DEAD",IF(G151&gt;Summary!$C$6,"SLOW","OK")))</f>
      </c>
    </row>
    <row r="152" spans="1:11" x14ac:dyDescent="0.25">
      <c r="A152" s="8"/>
      <c r="B152" s="9"/>
      <c r="C152" s="10"/>
      <c r="D152" s="11"/>
      <c r="E152" s="11"/>
      <c r="F152" s="16">
        <f>IF(N(C152)=0,"",C152*D152)</f>
      </c>
      <c r="G152" s="17">
        <f>IF(OR(D152="",D152=0),"",IF(E152=0,9999,D152/(E152/365)))</f>
      </c>
      <c r="H152" s="18">
        <f>IF(OR(D152="",D152=0),"",E152/D152)</f>
      </c>
      <c r="I152" s="19">
        <f>IF(F152="","",IF(F152&gt;=Summary!$C$9*0.05,"A",IF(F152&lt;Summary!$C$9*0.01,"C","B")))</f>
      </c>
      <c r="J152" s="16">
        <f>IF(F152="","",IF(E152=0,F152,MAX(0,D152-Summary!$C$5/365*E152)*C152))</f>
      </c>
      <c r="K152" s="19">
        <f>IF(OR(D152="",D152=0),"",IF(E152=0,"DEAD",IF(G152&gt;Summary!$C$6,"SLOW","OK")))</f>
      </c>
    </row>
    <row r="153" spans="1:11" x14ac:dyDescent="0.25">
      <c r="A153" s="8"/>
      <c r="B153" s="9"/>
      <c r="C153" s="10"/>
      <c r="D153" s="11"/>
      <c r="E153" s="11"/>
      <c r="F153" s="12">
        <f>IF(N(C153)=0,"",C153*D153)</f>
      </c>
      <c r="G153" s="13">
        <f>IF(OR(D153="",D153=0),"",IF(E153=0,9999,D153/(E153/365)))</f>
      </c>
      <c r="H153" s="14">
        <f>IF(OR(D153="",D153=0),"",E153/D153)</f>
      </c>
      <c r="I153" s="15">
        <f>IF(F153="","",IF(F153&gt;=Summary!$C$9*0.05,"A",IF(F153&lt;Summary!$C$9*0.01,"C","B")))</f>
      </c>
      <c r="J153" s="12">
        <f>IF(F153="","",IF(E153=0,F153,MAX(0,D153-Summary!$C$5/365*E153)*C153))</f>
      </c>
      <c r="K153" s="15">
        <f>IF(OR(D153="",D153=0),"",IF(E153=0,"DEAD",IF(G153&gt;Summary!$C$6,"SLOW","OK")))</f>
      </c>
    </row>
    <row r="154" spans="1:11" x14ac:dyDescent="0.25">
      <c r="A154" s="8"/>
      <c r="B154" s="9"/>
      <c r="C154" s="10"/>
      <c r="D154" s="11"/>
      <c r="E154" s="11"/>
      <c r="F154" s="16">
        <f>IF(N(C154)=0,"",C154*D154)</f>
      </c>
      <c r="G154" s="17">
        <f>IF(OR(D154="",D154=0),"",IF(E154=0,9999,D154/(E154/365)))</f>
      </c>
      <c r="H154" s="18">
        <f>IF(OR(D154="",D154=0),"",E154/D154)</f>
      </c>
      <c r="I154" s="19">
        <f>IF(F154="","",IF(F154&gt;=Summary!$C$9*0.05,"A",IF(F154&lt;Summary!$C$9*0.01,"C","B")))</f>
      </c>
      <c r="J154" s="16">
        <f>IF(F154="","",IF(E154=0,F154,MAX(0,D154-Summary!$C$5/365*E154)*C154))</f>
      </c>
      <c r="K154" s="19">
        <f>IF(OR(D154="",D154=0),"",IF(E154=0,"DEAD",IF(G154&gt;Summary!$C$6,"SLOW","OK")))</f>
      </c>
    </row>
    <row r="155" spans="1:11" x14ac:dyDescent="0.25">
      <c r="A155" s="8"/>
      <c r="B155" s="9"/>
      <c r="C155" s="10"/>
      <c r="D155" s="11"/>
      <c r="E155" s="11"/>
      <c r="F155" s="12">
        <f>IF(N(C155)=0,"",C155*D155)</f>
      </c>
      <c r="G155" s="13">
        <f>IF(OR(D155="",D155=0),"",IF(E155=0,9999,D155/(E155/365)))</f>
      </c>
      <c r="H155" s="14">
        <f>IF(OR(D155="",D155=0),"",E155/D155)</f>
      </c>
      <c r="I155" s="15">
        <f>IF(F155="","",IF(F155&gt;=Summary!$C$9*0.05,"A",IF(F155&lt;Summary!$C$9*0.01,"C","B")))</f>
      </c>
      <c r="J155" s="12">
        <f>IF(F155="","",IF(E155=0,F155,MAX(0,D155-Summary!$C$5/365*E155)*C155))</f>
      </c>
      <c r="K155" s="15">
        <f>IF(OR(D155="",D155=0),"",IF(E155=0,"DEAD",IF(G155&gt;Summary!$C$6,"SLOW","OK")))</f>
      </c>
    </row>
    <row r="156" spans="1:11" x14ac:dyDescent="0.25">
      <c r="A156" s="8"/>
      <c r="B156" s="9"/>
      <c r="C156" s="10"/>
      <c r="D156" s="11"/>
      <c r="E156" s="11"/>
      <c r="F156" s="16">
        <f>IF(N(C156)=0,"",C156*D156)</f>
      </c>
      <c r="G156" s="17">
        <f>IF(OR(D156="",D156=0),"",IF(E156=0,9999,D156/(E156/365)))</f>
      </c>
      <c r="H156" s="18">
        <f>IF(OR(D156="",D156=0),"",E156/D156)</f>
      </c>
      <c r="I156" s="19">
        <f>IF(F156="","",IF(F156&gt;=Summary!$C$9*0.05,"A",IF(F156&lt;Summary!$C$9*0.01,"C","B")))</f>
      </c>
      <c r="J156" s="16">
        <f>IF(F156="","",IF(E156=0,F156,MAX(0,D156-Summary!$C$5/365*E156)*C156))</f>
      </c>
      <c r="K156" s="19">
        <f>IF(OR(D156="",D156=0),"",IF(E156=0,"DEAD",IF(G156&gt;Summary!$C$6,"SLOW","OK")))</f>
      </c>
    </row>
    <row r="157" spans="1:11" x14ac:dyDescent="0.25">
      <c r="A157" s="8"/>
      <c r="B157" s="9"/>
      <c r="C157" s="10"/>
      <c r="D157" s="11"/>
      <c r="E157" s="11"/>
      <c r="F157" s="12">
        <f>IF(N(C157)=0,"",C157*D157)</f>
      </c>
      <c r="G157" s="13">
        <f>IF(OR(D157="",D157=0),"",IF(E157=0,9999,D157/(E157/365)))</f>
      </c>
      <c r="H157" s="14">
        <f>IF(OR(D157="",D157=0),"",E157/D157)</f>
      </c>
      <c r="I157" s="15">
        <f>IF(F157="","",IF(F157&gt;=Summary!$C$9*0.05,"A",IF(F157&lt;Summary!$C$9*0.01,"C","B")))</f>
      </c>
      <c r="J157" s="12">
        <f>IF(F157="","",IF(E157=0,F157,MAX(0,D157-Summary!$C$5/365*E157)*C157))</f>
      </c>
      <c r="K157" s="15">
        <f>IF(OR(D157="",D157=0),"",IF(E157=0,"DEAD",IF(G157&gt;Summary!$C$6,"SLOW","OK")))</f>
      </c>
    </row>
    <row r="158" spans="1:11" x14ac:dyDescent="0.25">
      <c r="A158" s="8"/>
      <c r="B158" s="9"/>
      <c r="C158" s="10"/>
      <c r="D158" s="11"/>
      <c r="E158" s="11"/>
      <c r="F158" s="16">
        <f>IF(N(C158)=0,"",C158*D158)</f>
      </c>
      <c r="G158" s="17">
        <f>IF(OR(D158="",D158=0),"",IF(E158=0,9999,D158/(E158/365)))</f>
      </c>
      <c r="H158" s="18">
        <f>IF(OR(D158="",D158=0),"",E158/D158)</f>
      </c>
      <c r="I158" s="19">
        <f>IF(F158="","",IF(F158&gt;=Summary!$C$9*0.05,"A",IF(F158&lt;Summary!$C$9*0.01,"C","B")))</f>
      </c>
      <c r="J158" s="16">
        <f>IF(F158="","",IF(E158=0,F158,MAX(0,D158-Summary!$C$5/365*E158)*C158))</f>
      </c>
      <c r="K158" s="19">
        <f>IF(OR(D158="",D158=0),"",IF(E158=0,"DEAD",IF(G158&gt;Summary!$C$6,"SLOW","OK")))</f>
      </c>
    </row>
  </sheetData>
  <mergeCells count="1">
    <mergeCell ref="A1:K1"/>
  </mergeCells>
  <conditionalFormatting sqref="K5:K158">
    <cfRule type="containsText" dxfId="0" priority="1">
      <formula>NOT(ISERROR(SEARCH("DEAD",K5)))</formula>
    </cfRule>
    <cfRule type="containsText" dxfId="1" priority="2">
      <formula>NOT(ISERROR(SEARCH("SLOW",K5)))</formula>
    </cfRule>
    <cfRule type="containsText" dxfId="2" priority="3">
      <formula>NOT(ISERROR(SEARCH("OK",K5)))</formula>
    </cfRule>
  </conditionalFormatting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2" customWidth="1"/>
    <col min="3" max="3" width="18" customWidth="1"/>
    <col min="4" max="4" width="44" customWidth="1"/>
  </cols>
  <sheetData>
    <row r="1" ht="56" customHeight="1" spans="1:4" x14ac:dyDescent="0.25">
      <c r="A1" s="4" t="s">
        <v>67</v>
      </c>
      <c r="B1" s="4"/>
      <c r="C1" s="4"/>
      <c r="D1" s="4"/>
    </row>
    <row r="2" spans="2:4" x14ac:dyDescent="0.25">
      <c r="B2" s="5" t="s">
        <v>68</v>
      </c>
      <c r="C2" s="5"/>
      <c r="D2" s="5"/>
    </row>
    <row r="5" spans="2:3" x14ac:dyDescent="0.25">
      <c r="B5" s="20" t="s">
        <v>69</v>
      </c>
      <c r="C5" s="21">
        <v>60</v>
      </c>
    </row>
    <row r="6" spans="2:3" x14ac:dyDescent="0.25">
      <c r="B6" s="20" t="s">
        <v>70</v>
      </c>
      <c r="C6" s="21">
        <v>120</v>
      </c>
    </row>
    <row r="9" ht="20" customHeight="1" spans="2:4" x14ac:dyDescent="0.25">
      <c r="B9" s="22" t="s">
        <v>71</v>
      </c>
      <c r="C9" s="23">
        <f>SUM(Items!F5:F158)</f>
      </c>
      <c r="D9" s="24" t="s">
        <v>72</v>
      </c>
    </row>
    <row r="10" ht="20" customHeight="1" spans="2:4" x14ac:dyDescent="0.25">
      <c r="B10" s="25" t="s">
        <v>73</v>
      </c>
      <c r="C10" s="26">
        <f>SUMPRODUCT(Items!E5:E158,Items!C5:C158)</f>
      </c>
      <c r="D10" s="24" t="s">
        <v>74</v>
      </c>
    </row>
    <row r="11" ht="20" customHeight="1" spans="2:4" x14ac:dyDescent="0.25">
      <c r="B11" s="25" t="s">
        <v>75</v>
      </c>
      <c r="C11" s="27">
        <f>IF(C9=0,0,C10/C9)</f>
      </c>
      <c r="D11" s="24" t="s">
        <v>76</v>
      </c>
    </row>
    <row r="12" ht="20" customHeight="1" spans="2:4" x14ac:dyDescent="0.25">
      <c r="B12" s="25" t="s">
        <v>77</v>
      </c>
      <c r="C12" s="28">
        <f>IF(C10=0,0,C9/(C10/365))</f>
      </c>
      <c r="D12" s="24" t="s">
        <v>78</v>
      </c>
    </row>
    <row r="14" ht="20" customHeight="1" spans="2:4" x14ac:dyDescent="0.25">
      <c r="B14" s="25" t="s">
        <v>79</v>
      </c>
      <c r="C14" s="26">
        <f>SUMIFS(Items!F5:F158,Items!E5:E158,0,Items!D5:D158,"&gt;0")</f>
      </c>
      <c r="D14" s="24" t="s">
        <v>80</v>
      </c>
    </row>
    <row r="15" ht="20" customHeight="1" spans="2:4" x14ac:dyDescent="0.25">
      <c r="B15" s="25" t="s">
        <v>81</v>
      </c>
      <c r="C15" s="26">
        <f>SUM(Items!J5:J158)-C14</f>
      </c>
      <c r="D15" s="24" t="s">
        <v>82</v>
      </c>
    </row>
    <row r="17" ht="26" customHeight="1" spans="2:4" x14ac:dyDescent="0.25">
      <c r="B17" s="29" t="s">
        <v>83</v>
      </c>
      <c r="C17" s="30">
        <f>SUM(Items!J5:J158)</f>
      </c>
      <c r="D17" s="31" t="s">
        <v>84</v>
      </c>
    </row>
    <row r="19" spans="2:4" x14ac:dyDescent="0.25">
      <c r="B19" s="32" t="s">
        <v>85</v>
      </c>
      <c r="C19" s="33">
        <f>COUNTIF(Items!K5:K158,"DEAD")&amp;" dead · "&amp;COUNTIF(Items!K5:K158,"SLOW")&amp;" slow · "&amp;COUNTIF(Items!K5:K158,"OK")&amp;" ok"</f>
      </c>
      <c r="D19" s="33"/>
    </row>
    <row r="21" spans="2:4" x14ac:dyDescent="0.25">
      <c r="B21" s="34" t="s">
        <v>86</v>
      </c>
      <c r="C21" s="34"/>
      <c r="D21" s="34"/>
    </row>
    <row r="22" spans="2:4" x14ac:dyDescent="0.25">
      <c r="B22" s="34"/>
      <c r="C22" s="34"/>
      <c r="D22" s="34"/>
    </row>
  </sheetData>
  <mergeCells count="4">
    <mergeCell ref="A1:D1"/>
    <mergeCell ref="B2:D2"/>
    <mergeCell ref="C19:D19"/>
    <mergeCell ref="B21:D22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 Here</vt:lpstr>
      <vt:lpstr>Items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 Advisory</dc:creator>
  <dc:title/>
  <dc:subject/>
  <dc:description/>
  <cp:keywords/>
  <cp:category/>
  <cp:lastModifiedBy>Unknown</cp:lastModifiedBy>
  <dcterms:created xsi:type="dcterms:W3CDTF">2026-07-18T17:29:00Z</dcterms:created>
  <dcterms:modified xsi:type="dcterms:W3CDTF">2026-07-18T17:29:00Z</dcterms:modified>
</cp:coreProperties>
</file>