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Baseline" state="visible" r:id="rId5"/>
    <sheet sheetId="3" name="Sensitivity" state="visible" r:id="rId6"/>
    <sheet sheetId="4" name="Scenarios" state="visible" r:id="rId7"/>
  </sheets>
  <calcPr calcId="171027" fullCalcOnLoad="1"/>
</workbook>
</file>

<file path=xl/sharedStrings.xml><?xml version="1.0" encoding="utf-8"?>
<sst xmlns="http://schemas.openxmlformats.org/spreadsheetml/2006/main" count="74" uniqueCount="65">
  <si>
    <t>EBITDA SENSITIVITY &amp; SCENARIOS</t>
  </si>
  <si>
    <t>What this is</t>
  </si>
  <si>
    <t>Most operating debates argue about effort. This workbook prices the debate: what one percent of price, volume, variable cost, labor, and overhead is each worth in EBITDA dollars, ranked. In the example book a 1% price move is worth $240,000, a tenth of EBITDA, and volume is worth less than half of price because volume brings its costs along.</t>
  </si>
  <si>
    <t>Yellow cells are inputs, everything else calculates. Set the five baseline drivers on the Baseline tab and every number in the workbook restates itself.</t>
  </si>
  <si>
    <t>How to read it</t>
  </si>
  <si>
    <t>1.  Baseline: your simple operating P&amp;L in five drivers, plus the EBITDA floor the business must not breach (debt service with a cushion is the usual floor).</t>
  </si>
  <si>
    <t>2.  Sensitivity: the ranked what-one-percent-is-worth table, then a price-by-volume grid. Green cells beat today's EBITDA; red cells breach the floor.</t>
  </si>
  <si>
    <t>3.  Scenarios: downside, base, and push cases in one honest column each, with the floor test applied. The spread between downside and push is the range the next twelve months will actually land in.</t>
  </si>
  <si>
    <t>The rule this workbook enforces</t>
  </si>
  <si>
    <t>Small percentages are large dollars. Nobody will approve a 'pricing project,' and nobody should; a 1% to 3% move grounded in the grid is a decision, not a project. Price the move, name the driver, and take the dollars.</t>
  </si>
  <si>
    <t>The asymmetry matters: price falls straight to EBITDA, volume arrives net of its variable cost, and a discount is a price move in reverse. That is why the top row of the ranked table is almost always price.</t>
  </si>
  <si>
    <t>Where it leads</t>
  </si>
  <si>
    <t>The price moves this workbook sizes are executed with the Price Increase Playbook and the Price &amp; Discount Calculator; the floor comes from the Covenant Headroom Tracker. All free at helm-advisory.com/resources. If the downside scenario breaches your floor, that is the conversation to have now, not after: helm-advisory.com.</t>
  </si>
  <si>
    <t>THE BUSINESS IN FIVE DRIVERS</t>
  </si>
  <si>
    <t>INPUTS</t>
  </si>
  <si>
    <t>Units sold per year (jobs, orders, tons, hours)</t>
  </si>
  <si>
    <t>Average price per unit</t>
  </si>
  <si>
    <t>Variable cost per unit (materials, freight, direct)</t>
  </si>
  <si>
    <t>Direct labor, annual</t>
  </si>
  <si>
    <t>Fixed overhead, annual</t>
  </si>
  <si>
    <t>THE BASELINE P&amp;L</t>
  </si>
  <si>
    <t>Revenue</t>
  </si>
  <si>
    <t>Variable costs</t>
  </si>
  <si>
    <t>Contribution margin</t>
  </si>
  <si>
    <t>Direct labor</t>
  </si>
  <si>
    <t>Fixed overhead</t>
  </si>
  <si>
    <t>EBITDA</t>
  </si>
  <si>
    <t>EBITDA floor (annual debt service plus your cushion)</t>
  </si>
  <si>
    <t>Below the floor, the business cannot service what it owes and fund itself. The Scenarios tab tests every case against this number.</t>
  </si>
  <si>
    <t>WHAT ONE PERCENT IS WORTH</t>
  </si>
  <si>
    <t>Driver (a 1% move in your favor)</t>
  </si>
  <si>
    <t>EBITDA impact</t>
  </si>
  <si>
    <t>% of EBITDA</t>
  </si>
  <si>
    <t>The move in plain terms</t>
  </si>
  <si>
    <t>Price +1%</t>
  </si>
  <si>
    <t>One percent on every invoice, volume held. Falls straight to EBITDA.</t>
  </si>
  <si>
    <t>Variable cost -1%</t>
  </si>
  <si>
    <t>One percent out of materials, freight, and direct cost. Buy better, waste less.</t>
  </si>
  <si>
    <t>Volume +1%</t>
  </si>
  <si>
    <t>More units at today's price. Arrives net of variable cost, so it is worth the contribution margin, not the revenue.</t>
  </si>
  <si>
    <t>Direct labor -1%</t>
  </si>
  <si>
    <t>Productivity, overtime discipline, schedule fit. Not a layoff line.</t>
  </si>
  <si>
    <t>Fixed overhead -1%</t>
  </si>
  <si>
    <t>The smallest lever on the list, and the one most cost programs attack first.</t>
  </si>
  <si>
    <t>Ranked, this is the order to work the levers. In the example, price is worth 2.2x volume because volume brings its variable costs with it.</t>
  </si>
  <si>
    <t>PRICE × VOLUME GRID — EBITDA AT EACH COMBINATION</t>
  </si>
  <si>
    <t>Volume ↓ / Price →</t>
  </si>
  <si>
    <t>Floor</t>
  </si>
  <si>
    <t>Base</t>
  </si>
  <si>
    <t>Red cells breach the EBITDA floor; green cells beat today's EBITDA. The grid steps are inputs: tighten them to the range you actually face. Read your competitive reality into the corners before quoting from them.</t>
  </si>
  <si>
    <t>THREE HONEST CASES</t>
  </si>
  <si>
    <t/>
  </si>
  <si>
    <t>Downside</t>
  </si>
  <si>
    <t>Push</t>
  </si>
  <si>
    <t>DRIVER MOVES VS BASELINE (inputs)</t>
  </si>
  <si>
    <t>Volume</t>
  </si>
  <si>
    <t>Price</t>
  </si>
  <si>
    <t>Variable cost per unit</t>
  </si>
  <si>
    <t>THE CASES, COMPUTED</t>
  </si>
  <si>
    <t>Units</t>
  </si>
  <si>
    <t>Price per unit</t>
  </si>
  <si>
    <t>EBITDA margin</t>
  </si>
  <si>
    <t>vs base EBITDA</t>
  </si>
  <si>
    <t>Floor test (floor set on Baseline)</t>
  </si>
  <si>
    <t>The downside case is not pessimism; it is the case a lender underwrites and a buyer models. If it breaches the floor, the fix list is the Sensitivity tab read top to bottom: the levers, ranked, with dollars attached.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</si>
</sst>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$#,##0;[Red]($#,##0)"/>
    <numFmt numFmtId="166" formatCode="0.0%;[Red]-0.0%"/>
    <numFmt numFmtId="167" formatCode="+0%;-0%;0%"/>
    <numFmt numFmtId="168" formatCode="$#,##0,&quot;K&quot;"/>
    <numFmt numFmtId="169" formatCode="+$#,##0;[Red]-$#,##0;$0"/>
  </numFmts>
  <fonts count="17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b/>
      <color rgb="FF042C53"/>
      <sz val="13"/>
      <name val="Calibri"/>
    </font>
    <font>
      <color rgb="FF1F2D3A"/>
      <sz val="11"/>
      <name val="Calibri"/>
    </font>
    <font>
      <b/>
      <color rgb="FFFFFFFF"/>
      <sz val="14"/>
      <name val="Calibri"/>
    </font>
    <font>
      <b/>
      <color rgb="FF042C53"/>
      <sz val="11"/>
      <name val="Calibri"/>
    </font>
    <font>
      <b/>
      <color rgb="FF1F2D3A"/>
      <sz val="11"/>
      <name val="Calibri"/>
    </font>
    <font>
      <color rgb="FF5A6B7A"/>
      <sz val="10"/>
      <name val="Calibri"/>
    </font>
    <font>
      <b/>
      <color rgb="FF1F2D3A"/>
      <sz val="10"/>
      <name val="Calibri"/>
    </font>
    <font>
      <i/>
      <color rgb="FF5A6B7A"/>
      <sz val="9"/>
      <name val="Calibri"/>
    </font>
    <font>
      <b/>
      <color rgb="FF042C53"/>
      <sz val="10"/>
      <name val="Calibri"/>
    </font>
    <font>
      <color rgb="FF5A6B7A"/>
      <sz val="9"/>
      <name val="Calibri"/>
    </font>
    <font>
      <b/>
      <color rgb="FF042C53"/>
      <sz val="9"/>
      <name val="Calibri"/>
    </font>
    <font>
      <color rgb="FF1F2D3A"/>
      <sz val="10"/>
      <name val="Calibri"/>
    </font>
    <font>
      <b/>
      <color rgb="FF042C53"/>
      <sz val="10.5"/>
      <name val="Calibri"/>
    </font>
    <font>
      <b/>
      <color rgb="FF042C53"/>
      <sz val="9.5"/>
      <name val="Calibri"/>
    </font>
    <font>
      <b/>
      <color rgb="FF1F2D3A"/>
      <sz val="10.5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42C53"/>
      </patternFill>
    </fill>
    <fill>
      <patternFill patternType="solid">
        <fgColor rgb="FFFFF2CC"/>
      </patternFill>
    </fill>
    <fill>
      <patternFill patternType="solid">
        <fgColor rgb="FFEAF2FA"/>
      </patternFill>
    </fill>
    <fill>
      <patternFill patternType="solid">
        <fgColor rgb="FFF3F6FA"/>
      </patternFill>
    </fill>
  </fills>
  <borders count="4">
    <border>
      <left/>
      <right/>
      <top/>
      <bottom/>
      <diagonal/>
    </border>
    <border>
      <left style="thin">
        <color rgb="FFC9D4DE"/>
      </left>
      <right style="thin">
        <color rgb="FFC9D4DE"/>
      </right>
      <top style="thin">
        <color rgb="FFC9D4DE"/>
      </top>
      <bottom style="thin">
        <color rgb="FFC9D4DE"/>
      </bottom>
      <diagonal/>
    </border>
    <border>
      <left/>
      <right/>
      <top style="thin">
        <color rgb="FF042C53"/>
      </top>
      <bottom/>
      <diagonal/>
    </border>
    <border>
      <left/>
      <right/>
      <top/>
      <bottom style="thin">
        <color rgb="FF042C5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bottom" inden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0" xfId="0" applyFont="1" applyFill="1" applyAlignment="1">
      <alignment vertical="bottom" indent="1"/>
    </xf>
    <xf numFmtId="0" fontId="5" fillId="0" borderId="0" xfId="0" applyFont="1" applyAlignment="1">
      <alignment vertical="center" indent="1"/>
    </xf>
    <xf numFmtId="0" fontId="3" fillId="0" borderId="0" xfId="0" applyFont="1" applyAlignment="1">
      <alignment vertical="center" indent="1"/>
    </xf>
    <xf numFmtId="3" fontId="0" fillId="3" borderId="1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5" fontId="0" fillId="3" borderId="1" xfId="0" applyNumberFormat="1" applyFill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6" fillId="0" borderId="2" xfId="0" applyFont="1" applyBorder="1" applyAlignment="1">
      <alignment vertical="center" indent="1"/>
    </xf>
    <xf numFmtId="165" fontId="6" fillId="0" borderId="2" xfId="0" applyNumberFormat="1" applyFont="1" applyBorder="1" applyAlignment="1">
      <alignment horizontal="right"/>
    </xf>
    <xf numFmtId="166" fontId="7" fillId="0" borderId="2" xfId="0" applyNumberFormat="1" applyFont="1" applyBorder="1"/>
    <xf numFmtId="166" fontId="8" fillId="0" borderId="2" xfId="0" applyNumberFormat="1" applyFont="1" applyBorder="1"/>
    <xf numFmtId="0" fontId="6" fillId="0" borderId="0" xfId="0" applyFont="1" applyAlignment="1">
      <alignment vertical="center" indent="1"/>
    </xf>
    <xf numFmtId="0" fontId="9" fillId="0" borderId="0" xfId="0" applyFont="1" applyAlignment="1">
      <alignment vertical="center" wrapText="1" indent="1"/>
    </xf>
    <xf numFmtId="0" fontId="10" fillId="4" borderId="3" xfId="0" applyFont="1" applyFill="1" applyBorder="1" applyAlignment="1">
      <alignment horizontal="left" indent="1"/>
    </xf>
    <xf numFmtId="0" fontId="10" fillId="4" borderId="3" xfId="0" applyFont="1" applyFill="1" applyBorder="1" applyAlignment="1">
      <alignment horizontal="right"/>
    </xf>
    <xf numFmtId="0" fontId="6" fillId="5" borderId="0" xfId="0" applyFont="1" applyFill="1" applyAlignment="1">
      <alignment vertical="center" indent="1"/>
    </xf>
    <xf numFmtId="165" fontId="6" fillId="5" borderId="0" xfId="0" applyNumberFormat="1" applyFont="1" applyFill="1" applyAlignment="1">
      <alignment horizontal="right"/>
    </xf>
    <xf numFmtId="166" fontId="0" fillId="5" borderId="0" xfId="0" applyNumberFormat="1" applyFill="1" applyAlignment="1">
      <alignment horizontal="right"/>
    </xf>
    <xf numFmtId="0" fontId="11" fillId="5" borderId="0" xfId="0" applyFont="1" applyFill="1" applyAlignment="1">
      <alignment vertical="center" wrapText="1" indent="1"/>
    </xf>
    <xf numFmtId="166" fontId="0" fillId="0" borderId="0" xfId="0" applyNumberFormat="1" applyAlignment="1">
      <alignment horizontal="right"/>
    </xf>
    <xf numFmtId="0" fontId="11" fillId="0" borderId="0" xfId="0" applyFont="1" applyAlignment="1">
      <alignment vertical="center" wrapText="1" indent="1"/>
    </xf>
    <xf numFmtId="0" fontId="3" fillId="5" borderId="0" xfId="0" applyFont="1" applyFill="1" applyAlignment="1">
      <alignment vertical="center" indent="1"/>
    </xf>
    <xf numFmtId="165" fontId="3" fillId="5" borderId="0" xfId="0" applyNumberFormat="1" applyFont="1" applyFill="1" applyAlignment="1">
      <alignment horizontal="right"/>
    </xf>
    <xf numFmtId="0" fontId="12" fillId="0" borderId="0" xfId="0" applyFont="1" applyAlignment="1">
      <alignment vertical="center" indent="1"/>
    </xf>
    <xf numFmtId="167" fontId="8" fillId="3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right" vertical="center" indent="1"/>
    </xf>
    <xf numFmtId="165" fontId="11" fillId="0" borderId="0" xfId="0" applyNumberFormat="1" applyFont="1"/>
    <xf numFmtId="168" fontId="13" fillId="0" borderId="0" xfId="0" applyNumberFormat="1" applyFont="1" applyAlignment="1">
      <alignment horizontal="right"/>
    </xf>
    <xf numFmtId="168" fontId="8" fillId="0" borderId="0" xfId="0" applyNumberFormat="1" applyFont="1" applyAlignment="1">
      <alignment horizontal="right"/>
    </xf>
    <xf numFmtId="0" fontId="14" fillId="4" borderId="3" xfId="0" applyFont="1" applyFill="1" applyBorder="1" applyAlignment="1">
      <alignment horizontal="center"/>
    </xf>
    <xf numFmtId="0" fontId="15" fillId="0" borderId="0" xfId="0" applyFont="1" applyAlignment="1">
      <alignment vertical="center" indent="1"/>
    </xf>
    <xf numFmtId="167" fontId="0" fillId="3" borderId="1" xfId="0" applyNumberFormat="1" applyFill="1" applyBorder="1" applyAlignment="1">
      <alignment horizontal="center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9" fontId="6" fillId="0" borderId="2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</cellXfs>
  <cellStyles count="1">
    <cellStyle name="Normal" xfId="0" builtinId="0"/>
  </cellStyles>
  <dxfs count="4">
    <dxf>
      <fill>
        <patternFill patternType="solid">
          <bgColor rgb="FFF8D0C8"/>
        </patternFill>
      </fill>
    </dxf>
    <dxf>
      <fill>
        <patternFill patternType="solid">
          <bgColor rgb="FFDCEEDC"/>
        </patternFill>
      </fill>
    </dxf>
    <dxf>
      <font>
        <b/>
        <color rgb="FF8C2B18"/>
      </font>
      <fill>
        <patternFill patternType="solid">
          <bgColor rgb="FFF8D0C8"/>
        </patternFill>
      </fill>
    </dxf>
    <dxf>
      <fill>
        <patternFill patternType="solid">
          <bgColor rgb="FFDCEED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857375" cy="4381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857375" cy="4381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857375" cy="4381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857375" cy="4381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customWidth="1"/>
  </cols>
  <sheetData>
    <row r="1" ht="56" customHeight="1" spans="1:3" x14ac:dyDescent="0.25">
      <c r="A1" s="1" t="s">
        <v>0</v>
      </c>
      <c r="B1" s="1"/>
      <c r="C1" s="1"/>
    </row>
    <row r="4" spans="2:2" x14ac:dyDescent="0.25">
      <c r="B4" s="2" t="s">
        <v>1</v>
      </c>
    </row>
    <row r="5" ht="42" customHeight="1" spans="2:2" x14ac:dyDescent="0.25">
      <c r="B5" s="3" t="s">
        <v>2</v>
      </c>
    </row>
    <row r="6" ht="42" customHeight="1" spans="2:2" x14ac:dyDescent="0.25">
      <c r="B6" s="3" t="s">
        <v>3</v>
      </c>
    </row>
    <row r="8" spans="2:2" x14ac:dyDescent="0.25">
      <c r="B8" s="2" t="s">
        <v>4</v>
      </c>
    </row>
    <row r="9" ht="42" customHeight="1" spans="2:2" x14ac:dyDescent="0.25">
      <c r="B9" s="3" t="s">
        <v>5</v>
      </c>
    </row>
    <row r="10" ht="42" customHeight="1" spans="2:2" x14ac:dyDescent="0.25">
      <c r="B10" s="3" t="s">
        <v>6</v>
      </c>
    </row>
    <row r="11" ht="42" customHeight="1" spans="2:2" x14ac:dyDescent="0.25">
      <c r="B11" s="3" t="s">
        <v>7</v>
      </c>
    </row>
    <row r="13" spans="2:2" x14ac:dyDescent="0.25">
      <c r="B13" s="2" t="s">
        <v>8</v>
      </c>
    </row>
    <row r="14" ht="42" customHeight="1" spans="2:2" x14ac:dyDescent="0.25">
      <c r="B14" s="3" t="s">
        <v>9</v>
      </c>
    </row>
    <row r="15" ht="42" customHeight="1" spans="2:2" x14ac:dyDescent="0.25">
      <c r="B15" s="3" t="s">
        <v>10</v>
      </c>
    </row>
    <row r="17" spans="2:2" x14ac:dyDescent="0.25">
      <c r="B17" s="2" t="s">
        <v>11</v>
      </c>
    </row>
    <row r="18" ht="42" customHeight="1" spans="2:2" x14ac:dyDescent="0.25">
      <c r="B18" s="3" t="s">
        <v>12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4" customWidth="1"/>
    <col min="3" max="3" width="16" customWidth="1"/>
    <col min="4" max="4" width="12" customWidth="1"/>
    <col min="5" max="5" width="40" customWidth="1"/>
  </cols>
  <sheetData>
    <row r="1" ht="56" customHeight="1" spans="1:5" x14ac:dyDescent="0.25">
      <c r="A1" s="4" t="s">
        <v>13</v>
      </c>
      <c r="B1" s="4"/>
      <c r="C1" s="4"/>
      <c r="D1" s="4"/>
      <c r="E1" s="4"/>
    </row>
    <row r="3" spans="2:2" x14ac:dyDescent="0.25">
      <c r="B3" s="5" t="s">
        <v>14</v>
      </c>
    </row>
    <row r="5" spans="2:3" x14ac:dyDescent="0.25">
      <c r="B5" s="6" t="s">
        <v>15</v>
      </c>
      <c r="C5" s="7">
        <v>120000</v>
      </c>
    </row>
    <row r="6" spans="2:3" x14ac:dyDescent="0.25">
      <c r="B6" s="6" t="s">
        <v>16</v>
      </c>
      <c r="C6" s="8">
        <v>200</v>
      </c>
    </row>
    <row r="7" spans="2:3" x14ac:dyDescent="0.25">
      <c r="B7" s="6" t="s">
        <v>17</v>
      </c>
      <c r="C7" s="8">
        <v>110</v>
      </c>
    </row>
    <row r="8" spans="2:3" x14ac:dyDescent="0.25">
      <c r="B8" s="6" t="s">
        <v>18</v>
      </c>
      <c r="C8" s="9">
        <v>5400000</v>
      </c>
    </row>
    <row r="9" spans="2:3" x14ac:dyDescent="0.25">
      <c r="B9" s="6" t="s">
        <v>19</v>
      </c>
      <c r="C9" s="9">
        <v>3000000</v>
      </c>
    </row>
    <row r="11" spans="2:2" x14ac:dyDescent="0.25">
      <c r="B11" s="5" t="s">
        <v>20</v>
      </c>
    </row>
    <row r="12" spans="2:3" x14ac:dyDescent="0.25">
      <c r="B12" s="6" t="s">
        <v>21</v>
      </c>
      <c r="C12" s="10">
        <f>C5*C6</f>
      </c>
    </row>
    <row r="13" spans="2:3" x14ac:dyDescent="0.25">
      <c r="B13" s="6" t="s">
        <v>22</v>
      </c>
      <c r="C13" s="10">
        <f>C5*C7</f>
      </c>
    </row>
    <row r="14" spans="2:4" x14ac:dyDescent="0.25">
      <c r="B14" s="11" t="s">
        <v>23</v>
      </c>
      <c r="C14" s="12">
        <f>C12-C13</f>
      </c>
      <c r="D14" s="13">
        <f>C14/C12</f>
      </c>
    </row>
    <row r="15" spans="2:3" x14ac:dyDescent="0.25">
      <c r="B15" s="6" t="s">
        <v>24</v>
      </c>
      <c r="C15" s="10">
        <f>C8</f>
      </c>
    </row>
    <row r="16" spans="2:3" x14ac:dyDescent="0.25">
      <c r="B16" s="6" t="s">
        <v>25</v>
      </c>
      <c r="C16" s="10">
        <f>C9</f>
      </c>
    </row>
    <row r="17" spans="2:4" x14ac:dyDescent="0.25">
      <c r="B17" s="11" t="s">
        <v>26</v>
      </c>
      <c r="C17" s="12">
        <f>C14-C15-C16</f>
      </c>
      <c r="D17" s="14">
        <f>C17/C12</f>
      </c>
    </row>
    <row r="19" spans="2:3" x14ac:dyDescent="0.25">
      <c r="B19" s="15" t="s">
        <v>27</v>
      </c>
      <c r="C19" s="9">
        <v>1800000</v>
      </c>
    </row>
    <row r="20" spans="2:5" x14ac:dyDescent="0.25">
      <c r="B20" s="16" t="s">
        <v>28</v>
      </c>
      <c r="C20" s="16"/>
      <c r="D20" s="16"/>
      <c r="E20" s="16"/>
    </row>
    <row r="21" spans="2:5" x14ac:dyDescent="0.25">
      <c r="B21" s="16"/>
      <c r="C21" s="16"/>
      <c r="D21" s="16"/>
      <c r="E21" s="16"/>
    </row>
  </sheetData>
  <mergeCells count="2">
    <mergeCell ref="A1:E1"/>
    <mergeCell ref="B20:E21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30" customWidth="1"/>
    <col min="3" max="3" width="17" customWidth="1"/>
    <col min="4" max="4" width="13" customWidth="1"/>
    <col min="5" max="5" width="46" customWidth="1"/>
    <col min="6" max="12" width="12" customWidth="1"/>
  </cols>
  <sheetData>
    <row r="1" ht="56" customHeight="1" spans="1:12" x14ac:dyDescent="0.25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4" spans="2:5" x14ac:dyDescent="0.25">
      <c r="B4" s="17" t="s">
        <v>30</v>
      </c>
      <c r="C4" s="18" t="s">
        <v>31</v>
      </c>
      <c r="D4" s="18" t="s">
        <v>32</v>
      </c>
      <c r="E4" s="17" t="s">
        <v>33</v>
      </c>
    </row>
    <row r="5" ht="26" customHeight="1" spans="2:5" x14ac:dyDescent="0.25">
      <c r="B5" s="19" t="s">
        <v>34</v>
      </c>
      <c r="C5" s="20">
        <f>Baseline!C12*0.01</f>
      </c>
      <c r="D5" s="21">
        <f>C5/Baseline!$C$17</f>
      </c>
      <c r="E5" s="22" t="s">
        <v>35</v>
      </c>
    </row>
    <row r="6" ht="26" customHeight="1" spans="2:5" x14ac:dyDescent="0.25">
      <c r="B6" s="6" t="s">
        <v>36</v>
      </c>
      <c r="C6" s="10">
        <f>Baseline!C13*0.01</f>
      </c>
      <c r="D6" s="23">
        <f>C6/Baseline!$C$17</f>
      </c>
      <c r="E6" s="24" t="s">
        <v>37</v>
      </c>
    </row>
    <row r="7" ht="26" customHeight="1" spans="2:5" x14ac:dyDescent="0.25">
      <c r="B7" s="25" t="s">
        <v>38</v>
      </c>
      <c r="C7" s="26">
        <f>Baseline!C14*0.01</f>
      </c>
      <c r="D7" s="21">
        <f>C7/Baseline!$C$17</f>
      </c>
      <c r="E7" s="22" t="s">
        <v>39</v>
      </c>
    </row>
    <row r="8" ht="26" customHeight="1" spans="2:5" x14ac:dyDescent="0.25">
      <c r="B8" s="6" t="s">
        <v>40</v>
      </c>
      <c r="C8" s="10">
        <f>Baseline!C15*0.01</f>
      </c>
      <c r="D8" s="23">
        <f>C8/Baseline!$C$17</f>
      </c>
      <c r="E8" s="24" t="s">
        <v>41</v>
      </c>
    </row>
    <row r="9" ht="26" customHeight="1" spans="2:5" x14ac:dyDescent="0.25">
      <c r="B9" s="25" t="s">
        <v>42</v>
      </c>
      <c r="C9" s="26">
        <f>Baseline!C16*0.01</f>
      </c>
      <c r="D9" s="21">
        <f>C9/Baseline!$C$17</f>
      </c>
      <c r="E9" s="22" t="s">
        <v>43</v>
      </c>
    </row>
    <row r="11" spans="2:5" x14ac:dyDescent="0.25">
      <c r="B11" s="16" t="s">
        <v>44</v>
      </c>
      <c r="C11" s="16"/>
      <c r="D11" s="16"/>
      <c r="E11" s="16"/>
    </row>
    <row r="13" spans="2:2" x14ac:dyDescent="0.25">
      <c r="B13" s="5" t="s">
        <v>45</v>
      </c>
    </row>
    <row r="14" spans="2:12" x14ac:dyDescent="0.25">
      <c r="B14" s="27" t="s">
        <v>46</v>
      </c>
      <c r="C14" s="28">
        <v>-0.03</v>
      </c>
      <c r="D14" s="28">
        <v>-0.02</v>
      </c>
      <c r="E14" s="28">
        <v>-0.01</v>
      </c>
      <c r="F14" s="28">
        <v>0</v>
      </c>
      <c r="G14" s="28">
        <v>0.01</v>
      </c>
      <c r="H14" s="28">
        <v>0.02</v>
      </c>
      <c r="I14" s="28">
        <v>0.03</v>
      </c>
      <c r="K14" s="29" t="s">
        <v>47</v>
      </c>
      <c r="L14" s="30">
        <f>Baseline!C19</f>
      </c>
    </row>
    <row r="15" spans="2:12" x14ac:dyDescent="0.25">
      <c r="B15" s="28">
        <v>-0.06</v>
      </c>
      <c r="C15" s="31">
        <f>Baseline!$C$5*(1+$B15)*(Baseline!$C$6*(1+C$14)-Baseline!$C$7)-Baseline!$C$8-Baseline!$C$9</f>
      </c>
      <c r="D15" s="31">
        <f>Baseline!$C$5*(1+$B15)*(Baseline!$C$6*(1+D$14)-Baseline!$C$7)-Baseline!$C$8-Baseline!$C$9</f>
      </c>
      <c r="E15" s="31">
        <f>Baseline!$C$5*(1+$B15)*(Baseline!$C$6*(1+E$14)-Baseline!$C$7)-Baseline!$C$8-Baseline!$C$9</f>
      </c>
      <c r="F15" s="31">
        <f>Baseline!$C$5*(1+$B15)*(Baseline!$C$6*(1+F$14)-Baseline!$C$7)-Baseline!$C$8-Baseline!$C$9</f>
      </c>
      <c r="G15" s="31">
        <f>Baseline!$C$5*(1+$B15)*(Baseline!$C$6*(1+G$14)-Baseline!$C$7)-Baseline!$C$8-Baseline!$C$9</f>
      </c>
      <c r="H15" s="31">
        <f>Baseline!$C$5*(1+$B15)*(Baseline!$C$6*(1+H$14)-Baseline!$C$7)-Baseline!$C$8-Baseline!$C$9</f>
      </c>
      <c r="I15" s="31">
        <f>Baseline!$C$5*(1+$B15)*(Baseline!$C$6*(1+I$14)-Baseline!$C$7)-Baseline!$C$8-Baseline!$C$9</f>
      </c>
      <c r="K15" s="29" t="s">
        <v>48</v>
      </c>
      <c r="L15" s="30">
        <f>Baseline!C17</f>
      </c>
    </row>
    <row r="16" spans="2:9" x14ac:dyDescent="0.25">
      <c r="B16" s="28">
        <v>-0.04</v>
      </c>
      <c r="C16" s="31">
        <f>Baseline!$C$5*(1+$B16)*(Baseline!$C$6*(1+C$14)-Baseline!$C$7)-Baseline!$C$8-Baseline!$C$9</f>
      </c>
      <c r="D16" s="31">
        <f>Baseline!$C$5*(1+$B16)*(Baseline!$C$6*(1+D$14)-Baseline!$C$7)-Baseline!$C$8-Baseline!$C$9</f>
      </c>
      <c r="E16" s="31">
        <f>Baseline!$C$5*(1+$B16)*(Baseline!$C$6*(1+E$14)-Baseline!$C$7)-Baseline!$C$8-Baseline!$C$9</f>
      </c>
      <c r="F16" s="31">
        <f>Baseline!$C$5*(1+$B16)*(Baseline!$C$6*(1+F$14)-Baseline!$C$7)-Baseline!$C$8-Baseline!$C$9</f>
      </c>
      <c r="G16" s="31">
        <f>Baseline!$C$5*(1+$B16)*(Baseline!$C$6*(1+G$14)-Baseline!$C$7)-Baseline!$C$8-Baseline!$C$9</f>
      </c>
      <c r="H16" s="31">
        <f>Baseline!$C$5*(1+$B16)*(Baseline!$C$6*(1+H$14)-Baseline!$C$7)-Baseline!$C$8-Baseline!$C$9</f>
      </c>
      <c r="I16" s="31">
        <f>Baseline!$C$5*(1+$B16)*(Baseline!$C$6*(1+I$14)-Baseline!$C$7)-Baseline!$C$8-Baseline!$C$9</f>
      </c>
    </row>
    <row r="17" spans="2:9" x14ac:dyDescent="0.25">
      <c r="B17" s="28">
        <v>-0.02</v>
      </c>
      <c r="C17" s="31">
        <f>Baseline!$C$5*(1+$B17)*(Baseline!$C$6*(1+C$14)-Baseline!$C$7)-Baseline!$C$8-Baseline!$C$9</f>
      </c>
      <c r="D17" s="31">
        <f>Baseline!$C$5*(1+$B17)*(Baseline!$C$6*(1+D$14)-Baseline!$C$7)-Baseline!$C$8-Baseline!$C$9</f>
      </c>
      <c r="E17" s="31">
        <f>Baseline!$C$5*(1+$B17)*(Baseline!$C$6*(1+E$14)-Baseline!$C$7)-Baseline!$C$8-Baseline!$C$9</f>
      </c>
      <c r="F17" s="31">
        <f>Baseline!$C$5*(1+$B17)*(Baseline!$C$6*(1+F$14)-Baseline!$C$7)-Baseline!$C$8-Baseline!$C$9</f>
      </c>
      <c r="G17" s="31">
        <f>Baseline!$C$5*(1+$B17)*(Baseline!$C$6*(1+G$14)-Baseline!$C$7)-Baseline!$C$8-Baseline!$C$9</f>
      </c>
      <c r="H17" s="31">
        <f>Baseline!$C$5*(1+$B17)*(Baseline!$C$6*(1+H$14)-Baseline!$C$7)-Baseline!$C$8-Baseline!$C$9</f>
      </c>
      <c r="I17" s="31">
        <f>Baseline!$C$5*(1+$B17)*(Baseline!$C$6*(1+I$14)-Baseline!$C$7)-Baseline!$C$8-Baseline!$C$9</f>
      </c>
    </row>
    <row r="18" spans="2:9" x14ac:dyDescent="0.25">
      <c r="B18" s="28">
        <v>0</v>
      </c>
      <c r="C18" s="31">
        <f>Baseline!$C$5*(1+$B18)*(Baseline!$C$6*(1+C$14)-Baseline!$C$7)-Baseline!$C$8-Baseline!$C$9</f>
      </c>
      <c r="D18" s="31">
        <f>Baseline!$C$5*(1+$B18)*(Baseline!$C$6*(1+D$14)-Baseline!$C$7)-Baseline!$C$8-Baseline!$C$9</f>
      </c>
      <c r="E18" s="31">
        <f>Baseline!$C$5*(1+$B18)*(Baseline!$C$6*(1+E$14)-Baseline!$C$7)-Baseline!$C$8-Baseline!$C$9</f>
      </c>
      <c r="F18" s="32">
        <f>Baseline!$C$5*(1+$B18)*(Baseline!$C$6*(1+F$14)-Baseline!$C$7)-Baseline!$C$8-Baseline!$C$9</f>
      </c>
      <c r="G18" s="31">
        <f>Baseline!$C$5*(1+$B18)*(Baseline!$C$6*(1+G$14)-Baseline!$C$7)-Baseline!$C$8-Baseline!$C$9</f>
      </c>
      <c r="H18" s="31">
        <f>Baseline!$C$5*(1+$B18)*(Baseline!$C$6*(1+H$14)-Baseline!$C$7)-Baseline!$C$8-Baseline!$C$9</f>
      </c>
      <c r="I18" s="31">
        <f>Baseline!$C$5*(1+$B18)*(Baseline!$C$6*(1+I$14)-Baseline!$C$7)-Baseline!$C$8-Baseline!$C$9</f>
      </c>
    </row>
    <row r="19" spans="2:9" x14ac:dyDescent="0.25">
      <c r="B19" s="28">
        <v>0.02</v>
      </c>
      <c r="C19" s="31">
        <f>Baseline!$C$5*(1+$B19)*(Baseline!$C$6*(1+C$14)-Baseline!$C$7)-Baseline!$C$8-Baseline!$C$9</f>
      </c>
      <c r="D19" s="31">
        <f>Baseline!$C$5*(1+$B19)*(Baseline!$C$6*(1+D$14)-Baseline!$C$7)-Baseline!$C$8-Baseline!$C$9</f>
      </c>
      <c r="E19" s="31">
        <f>Baseline!$C$5*(1+$B19)*(Baseline!$C$6*(1+E$14)-Baseline!$C$7)-Baseline!$C$8-Baseline!$C$9</f>
      </c>
      <c r="F19" s="31">
        <f>Baseline!$C$5*(1+$B19)*(Baseline!$C$6*(1+F$14)-Baseline!$C$7)-Baseline!$C$8-Baseline!$C$9</f>
      </c>
      <c r="G19" s="31">
        <f>Baseline!$C$5*(1+$B19)*(Baseline!$C$6*(1+G$14)-Baseline!$C$7)-Baseline!$C$8-Baseline!$C$9</f>
      </c>
      <c r="H19" s="31">
        <f>Baseline!$C$5*(1+$B19)*(Baseline!$C$6*(1+H$14)-Baseline!$C$7)-Baseline!$C$8-Baseline!$C$9</f>
      </c>
      <c r="I19" s="31">
        <f>Baseline!$C$5*(1+$B19)*(Baseline!$C$6*(1+I$14)-Baseline!$C$7)-Baseline!$C$8-Baseline!$C$9</f>
      </c>
    </row>
    <row r="20" spans="2:9" x14ac:dyDescent="0.25">
      <c r="B20" s="28">
        <v>0.04</v>
      </c>
      <c r="C20" s="31">
        <f>Baseline!$C$5*(1+$B20)*(Baseline!$C$6*(1+C$14)-Baseline!$C$7)-Baseline!$C$8-Baseline!$C$9</f>
      </c>
      <c r="D20" s="31">
        <f>Baseline!$C$5*(1+$B20)*(Baseline!$C$6*(1+D$14)-Baseline!$C$7)-Baseline!$C$8-Baseline!$C$9</f>
      </c>
      <c r="E20" s="31">
        <f>Baseline!$C$5*(1+$B20)*(Baseline!$C$6*(1+E$14)-Baseline!$C$7)-Baseline!$C$8-Baseline!$C$9</f>
      </c>
      <c r="F20" s="31">
        <f>Baseline!$C$5*(1+$B20)*(Baseline!$C$6*(1+F$14)-Baseline!$C$7)-Baseline!$C$8-Baseline!$C$9</f>
      </c>
      <c r="G20" s="31">
        <f>Baseline!$C$5*(1+$B20)*(Baseline!$C$6*(1+G$14)-Baseline!$C$7)-Baseline!$C$8-Baseline!$C$9</f>
      </c>
      <c r="H20" s="31">
        <f>Baseline!$C$5*(1+$B20)*(Baseline!$C$6*(1+H$14)-Baseline!$C$7)-Baseline!$C$8-Baseline!$C$9</f>
      </c>
      <c r="I20" s="31">
        <f>Baseline!$C$5*(1+$B20)*(Baseline!$C$6*(1+I$14)-Baseline!$C$7)-Baseline!$C$8-Baseline!$C$9</f>
      </c>
    </row>
    <row r="21" spans="2:9" x14ac:dyDescent="0.25">
      <c r="B21" s="28">
        <v>0.06</v>
      </c>
      <c r="C21" s="31">
        <f>Baseline!$C$5*(1+$B21)*(Baseline!$C$6*(1+C$14)-Baseline!$C$7)-Baseline!$C$8-Baseline!$C$9</f>
      </c>
      <c r="D21" s="31">
        <f>Baseline!$C$5*(1+$B21)*(Baseline!$C$6*(1+D$14)-Baseline!$C$7)-Baseline!$C$8-Baseline!$C$9</f>
      </c>
      <c r="E21" s="31">
        <f>Baseline!$C$5*(1+$B21)*(Baseline!$C$6*(1+E$14)-Baseline!$C$7)-Baseline!$C$8-Baseline!$C$9</f>
      </c>
      <c r="F21" s="31">
        <f>Baseline!$C$5*(1+$B21)*(Baseline!$C$6*(1+F$14)-Baseline!$C$7)-Baseline!$C$8-Baseline!$C$9</f>
      </c>
      <c r="G21" s="31">
        <f>Baseline!$C$5*(1+$B21)*(Baseline!$C$6*(1+G$14)-Baseline!$C$7)-Baseline!$C$8-Baseline!$C$9</f>
      </c>
      <c r="H21" s="31">
        <f>Baseline!$C$5*(1+$B21)*(Baseline!$C$6*(1+H$14)-Baseline!$C$7)-Baseline!$C$8-Baseline!$C$9</f>
      </c>
      <c r="I21" s="31">
        <f>Baseline!$C$5*(1+$B21)*(Baseline!$C$6*(1+I$14)-Baseline!$C$7)-Baseline!$C$8-Baseline!$C$9</f>
      </c>
    </row>
    <row r="23" spans="2:9" x14ac:dyDescent="0.25">
      <c r="B23" s="16" t="s">
        <v>49</v>
      </c>
      <c r="C23" s="16"/>
      <c r="D23" s="16"/>
      <c r="E23" s="16"/>
      <c r="F23" s="16"/>
      <c r="G23" s="16"/>
      <c r="H23" s="16"/>
      <c r="I23" s="16"/>
    </row>
    <row r="24" spans="2:9" x14ac:dyDescent="0.25">
      <c r="B24" s="16"/>
      <c r="C24" s="16"/>
      <c r="D24" s="16"/>
      <c r="E24" s="16"/>
      <c r="F24" s="16"/>
      <c r="G24" s="16"/>
      <c r="H24" s="16"/>
      <c r="I24" s="16"/>
    </row>
  </sheetData>
  <mergeCells count="3">
    <mergeCell ref="A1:L1"/>
    <mergeCell ref="B11:E11"/>
    <mergeCell ref="B23:I24"/>
  </mergeCells>
  <conditionalFormatting sqref="C15:I21">
    <cfRule type="cellIs" dxfId="0" priority="1" operator="lessThan">
      <formula>$L$14</formula>
    </cfRule>
    <cfRule type="cellIs" dxfId="1" priority="2" operator="greaterThan">
      <formula>$L$15</formula>
    </cfRule>
  </conditionalFormatting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0" customWidth="1"/>
    <col min="3" max="5" width="16" customWidth="1"/>
    <col min="6" max="6" width="34" customWidth="1"/>
  </cols>
  <sheetData>
    <row r="1" ht="56" customHeight="1" spans="1:6" x14ac:dyDescent="0.25">
      <c r="A1" s="4" t="s">
        <v>50</v>
      </c>
      <c r="B1" s="4"/>
      <c r="C1" s="4"/>
      <c r="D1" s="4"/>
      <c r="E1" s="4"/>
      <c r="F1" s="4"/>
    </row>
    <row r="4" spans="2:5" x14ac:dyDescent="0.25">
      <c r="B4" s="33" t="s">
        <v>51</v>
      </c>
      <c r="C4" s="33" t="s">
        <v>52</v>
      </c>
      <c r="D4" s="33" t="s">
        <v>48</v>
      </c>
      <c r="E4" s="33" t="s">
        <v>53</v>
      </c>
    </row>
    <row r="5" spans="2:2" x14ac:dyDescent="0.25">
      <c r="B5" s="34" t="s">
        <v>54</v>
      </c>
    </row>
    <row r="6" spans="2:5" x14ac:dyDescent="0.25">
      <c r="B6" s="6" t="s">
        <v>55</v>
      </c>
      <c r="C6" s="35">
        <v>-0.08</v>
      </c>
      <c r="D6" s="35">
        <v>0</v>
      </c>
      <c r="E6" s="35">
        <v>0.02</v>
      </c>
    </row>
    <row r="7" spans="2:5" x14ac:dyDescent="0.25">
      <c r="B7" s="6" t="s">
        <v>56</v>
      </c>
      <c r="C7" s="35">
        <v>-0.02</v>
      </c>
      <c r="D7" s="35">
        <v>0</v>
      </c>
      <c r="E7" s="35">
        <v>0.03</v>
      </c>
    </row>
    <row r="8" spans="2:5" x14ac:dyDescent="0.25">
      <c r="B8" s="6" t="s">
        <v>57</v>
      </c>
      <c r="C8" s="35">
        <v>0.01</v>
      </c>
      <c r="D8" s="35">
        <v>0</v>
      </c>
      <c r="E8" s="35">
        <v>-0.02</v>
      </c>
    </row>
    <row r="9" spans="2:5" x14ac:dyDescent="0.25">
      <c r="B9" s="6" t="s">
        <v>24</v>
      </c>
      <c r="C9" s="35">
        <v>0</v>
      </c>
      <c r="D9" s="35">
        <v>0</v>
      </c>
      <c r="E9" s="35">
        <v>0.01</v>
      </c>
    </row>
    <row r="10" spans="2:5" x14ac:dyDescent="0.25">
      <c r="B10" s="6" t="s">
        <v>25</v>
      </c>
      <c r="C10" s="35">
        <v>0</v>
      </c>
      <c r="D10" s="35">
        <v>0</v>
      </c>
      <c r="E10" s="35">
        <v>0</v>
      </c>
    </row>
    <row r="12" spans="2:2" x14ac:dyDescent="0.25">
      <c r="B12" s="34" t="s">
        <v>58</v>
      </c>
    </row>
    <row r="13" spans="2:5" x14ac:dyDescent="0.25">
      <c r="B13" s="6" t="s">
        <v>59</v>
      </c>
      <c r="C13" s="36">
        <f>Baseline!$C$5*(1+C6)</f>
      </c>
      <c r="D13" s="36">
        <f>Baseline!$C$5*(1+D6)</f>
      </c>
      <c r="E13" s="36">
        <f>Baseline!$C$5*(1+E6)</f>
      </c>
    </row>
    <row r="14" spans="2:5" x14ac:dyDescent="0.25">
      <c r="B14" s="6" t="s">
        <v>60</v>
      </c>
      <c r="C14" s="37">
        <f>Baseline!$C$6*(1+C7)</f>
      </c>
      <c r="D14" s="37">
        <f>Baseline!$C$6*(1+D7)</f>
      </c>
      <c r="E14" s="37">
        <f>Baseline!$C$6*(1+E7)</f>
      </c>
    </row>
    <row r="15" spans="2:5" x14ac:dyDescent="0.25">
      <c r="B15" s="6" t="s">
        <v>21</v>
      </c>
      <c r="C15" s="10">
        <f>C13*C14</f>
      </c>
      <c r="D15" s="10">
        <f>D13*D14</f>
      </c>
      <c r="E15" s="10">
        <f>E13*E14</f>
      </c>
    </row>
    <row r="16" spans="2:5" x14ac:dyDescent="0.25">
      <c r="B16" s="6" t="s">
        <v>22</v>
      </c>
      <c r="C16" s="10">
        <f>C13*Baseline!$C$7*(1+C8)</f>
      </c>
      <c r="D16" s="10">
        <f>D13*Baseline!$C$7*(1+D8)</f>
      </c>
      <c r="E16" s="10">
        <f>E13*Baseline!$C$7*(1+E8)</f>
      </c>
    </row>
    <row r="17" spans="2:5" x14ac:dyDescent="0.25">
      <c r="B17" s="6" t="s">
        <v>23</v>
      </c>
      <c r="C17" s="10">
        <f>C15-C16</f>
      </c>
      <c r="D17" s="10">
        <f>D15-D16</f>
      </c>
      <c r="E17" s="10">
        <f>E15-E16</f>
      </c>
    </row>
    <row r="18" spans="2:5" x14ac:dyDescent="0.25">
      <c r="B18" s="6" t="s">
        <v>24</v>
      </c>
      <c r="C18" s="10">
        <f>Baseline!$C$8*(1+C9)</f>
      </c>
      <c r="D18" s="10">
        <f>Baseline!$C$8*(1+D9)</f>
      </c>
      <c r="E18" s="10">
        <f>Baseline!$C$8*(1+E9)</f>
      </c>
    </row>
    <row r="19" spans="2:5" x14ac:dyDescent="0.25">
      <c r="B19" s="6" t="s">
        <v>25</v>
      </c>
      <c r="C19" s="10">
        <f>Baseline!$C$9*(1+C10)</f>
      </c>
      <c r="D19" s="10">
        <f>Baseline!$C$9*(1+D10)</f>
      </c>
      <c r="E19" s="10">
        <f>Baseline!$C$9*(1+E10)</f>
      </c>
    </row>
    <row r="20" spans="2:5" x14ac:dyDescent="0.25">
      <c r="B20" s="11" t="s">
        <v>26</v>
      </c>
      <c r="C20" s="12">
        <f>C17-C18-C19</f>
      </c>
      <c r="D20" s="12">
        <f>D17-D18-D19</f>
      </c>
      <c r="E20" s="12">
        <f>E17-E18-E19</f>
      </c>
    </row>
    <row r="21" spans="2:5" x14ac:dyDescent="0.25">
      <c r="B21" s="6" t="s">
        <v>61</v>
      </c>
      <c r="C21" s="38">
        <f>C20/C15</f>
      </c>
      <c r="D21" s="38">
        <f>D20/D15</f>
      </c>
      <c r="E21" s="38">
        <f>E20/E15</f>
      </c>
    </row>
    <row r="22" spans="2:5" x14ac:dyDescent="0.25">
      <c r="B22" s="11" t="s">
        <v>62</v>
      </c>
      <c r="C22" s="39">
        <f>C20-Baseline!$C$17</f>
      </c>
      <c r="D22" s="39">
        <f>D20-Baseline!$C$17</f>
      </c>
      <c r="E22" s="39">
        <f>E20-Baseline!$C$17</f>
      </c>
    </row>
    <row r="24" spans="2:5" x14ac:dyDescent="0.25">
      <c r="B24" s="15" t="s">
        <v>63</v>
      </c>
      <c r="C24" s="40">
        <f>IF(C20&gt;=Baseline!$C$19,"PASS","BREACH")</f>
      </c>
      <c r="D24" s="40">
        <f>IF(D20&gt;=Baseline!$C$19,"PASS","BREACH")</f>
      </c>
      <c r="E24" s="40">
        <f>IF(E20&gt;=Baseline!$C$19,"PASS","BREACH")</f>
      </c>
    </row>
    <row r="26" spans="2:6" x14ac:dyDescent="0.25">
      <c r="B26" s="16" t="s">
        <v>64</v>
      </c>
      <c r="C26" s="16"/>
      <c r="D26" s="16"/>
      <c r="E26" s="16"/>
      <c r="F26" s="16"/>
    </row>
    <row r="27" spans="2:6" x14ac:dyDescent="0.25">
      <c r="B27" s="16"/>
      <c r="C27" s="16"/>
      <c r="D27" s="16"/>
      <c r="E27" s="16"/>
      <c r="F27" s="16"/>
    </row>
  </sheetData>
  <mergeCells count="2">
    <mergeCell ref="A1:F1"/>
    <mergeCell ref="B26:F27"/>
  </mergeCells>
  <conditionalFormatting sqref="C24:E24">
    <cfRule type="containsText" dxfId="2" priority="1">
      <formula>NOT(ISERROR(SEARCH("BREACH",C24)))</formula>
    </cfRule>
    <cfRule type="containsText" dxfId="3" priority="2">
      <formula>NOT(ISERROR(SEARCH("PASS",C24)))</formula>
    </cfRule>
  </conditionalFormatting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Baseline</vt:lpstr>
      <vt:lpstr>Sensitivity</vt:lpstr>
      <vt:lpstr>Scenarios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 Advisory</dc:creator>
  <dc:title/>
  <dc:subject/>
  <dc:description/>
  <cp:keywords/>
  <cp:category/>
  <cp:lastModifiedBy>Unknown</cp:lastModifiedBy>
  <dcterms:created xsi:type="dcterms:W3CDTF">2026-07-20T02:10:59Z</dcterms:created>
  <dcterms:modified xsi:type="dcterms:W3CDTF">2026-07-20T02:10:59Z</dcterms:modified>
</cp:coreProperties>
</file>