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Start Here" state="visible" r:id="rId4"/>
    <sheet sheetId="2" name="Covenant Tracker" state="visible" r:id="rId5"/>
  </sheets>
  <calcPr calcId="171027" fullCalcOnLoad="1"/>
</workbook>
</file>

<file path=xl/sharedStrings.xml><?xml version="1.0" encoding="utf-8"?>
<sst xmlns="http://schemas.openxmlformats.org/spreadsheetml/2006/main" count="46" uniqueCount="45">
  <si>
    <t>COVENANT HEADROOM TRACKER</t>
  </si>
  <si>
    <t>Helm Advisory  ·  helm-advisory.com</t>
  </si>
  <si>
    <t>What this is</t>
  </si>
  <si>
    <t>A covenant breach never announces itself a year out. It drifts in: EBITDA softens two quarters, a draw on the line, and suddenly the compliance certificate is a negotiation. This tracker watches the two tests most credit agreements run, net leverage and fixed-charge coverage, and tells you how much room is left in the only units that matter: percent of headroom and dollars of EBITDA cushion.</t>
  </si>
  <si>
    <t>Yellow cells are inputs. Everything else calculates. One working tab: Covenant Tracker.</t>
  </si>
  <si>
    <t>How to use it (quarterly, 15 minutes)</t>
  </si>
  <si>
    <t>1.  Enter your two covenant limits from the credit agreement. Check the definitions page of the agreement, not your memory: how the agreement defines EBITDA, debt, and fixed charges controls everything.</t>
  </si>
  <si>
    <t>2.  Each quarter, enter trailing-twelve-month EBITDA, funded debt, cash, and the fixed-charge components: cash interest, scheduled principal, unfinanced capex, cash taxes, and distributions.</t>
  </si>
  <si>
    <t>3.  Read the dashboard. Headroom under 15% flags WATCH. A breach flags itself. The EBITDA cushion row is the plain-language version: how many dollars of TTM EBITDA you can lose before the leverage test breaks.</t>
  </si>
  <si>
    <t>4.  Forecast forward. Enter projected quarters in the remaining columns and the flags work the same. A WATCH two quarters out is a conversation with your lender from strength; discovered at the test date, it is a waiver request.</t>
  </si>
  <si>
    <t>The operator's rules</t>
  </si>
  <si>
    <t>Never let the lender find it first. Banks renegotiate with businesses that surface problems early and punish surprises. If the cushion is thinning, the levers are the same ones that build value anyway: collections, inventory, pricing, and the discipline of a weekly cash forecast.</t>
  </si>
  <si>
    <t>This uses the common covenant forms; your agreement's definitions govern. Free companion tools at helm-advisory.com/resources. If a test is getting close, start a conversation at helm-advisory.com before the quarter ends.</t>
  </si>
  <si>
    <t>Yellow cells are inputs. Enter actuals for closed quarters and projections for future ones; the flags work the same.</t>
  </si>
  <si>
    <t>Max net leverage (from the credit agreement)</t>
  </si>
  <si>
    <t>Min fixed-charge coverage</t>
  </si>
  <si>
    <t>Quarter</t>
  </si>
  <si>
    <t>Q1-26</t>
  </si>
  <si>
    <t>Q2-26</t>
  </si>
  <si>
    <t>Q3-26</t>
  </si>
  <si>
    <t>Q4-26</t>
  </si>
  <si>
    <t>Q1-27</t>
  </si>
  <si>
    <t>Q2-27</t>
  </si>
  <si>
    <t>Q3-27</t>
  </si>
  <si>
    <t>Q4-27</t>
  </si>
  <si>
    <t>FROM YOUR FINANCIALS (all trailing twelve months except balances)</t>
  </si>
  <si>
    <t>TTM EBITDA (as the agreement defines it)</t>
  </si>
  <si>
    <t>Total funded debt (end of quarter)</t>
  </si>
  <si>
    <t>Cash balance (end of quarter)</t>
  </si>
  <si>
    <t>Cash interest paid, TTM</t>
  </si>
  <si>
    <t>Scheduled principal payments, TTM</t>
  </si>
  <si>
    <t>Unfinanced capital expenditures, TTM</t>
  </si>
  <si>
    <t>Cash taxes paid, TTM</t>
  </si>
  <si>
    <t>Distributions to owners, TTM</t>
  </si>
  <si>
    <t>THE TESTS</t>
  </si>
  <si>
    <t>Net debt</t>
  </si>
  <si>
    <t>Net leverage (net debt / TTM EBITDA)</t>
  </si>
  <si>
    <t>Leverage headroom (% below the limit)</t>
  </si>
  <si>
    <t>EBITDA cushion (how far TTM EBITDA can fall)</t>
  </si>
  <si>
    <t>Fixed charges (interest + principal)</t>
  </si>
  <si>
    <t>Cash available for fixed charges</t>
  </si>
  <si>
    <t>Fixed-charge coverage</t>
  </si>
  <si>
    <t>FCCR headroom (% above the minimum)</t>
  </si>
  <si>
    <t>STATUS</t>
  </si>
  <si>
    <t>WATCH means headroom under 15% on either test. Your agreement's definitions of EBITDA, debt, and fixed charges govern; mirror them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</si>
</sst>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quot;x&quot;"/>
    <numFmt numFmtId="165" formatCode="$#,##0;[Red]($#,##0)"/>
    <numFmt numFmtId="166" formatCode="0.0%;[Red]-0.0%"/>
  </numFmts>
  <fonts count="12" x14ac:knownFonts="1">
    <font>
      <color theme="1"/>
      <family val="2"/>
      <scheme val="minor"/>
      <sz val="11"/>
      <name val="Calibri"/>
    </font>
    <font>
      <b/>
      <color rgb="FFFFFFFF"/>
      <sz val="18"/>
      <name val="Calibri"/>
    </font>
    <font>
      <color rgb="FF5A6B7A"/>
      <sz val="10"/>
      <name val="Calibri"/>
    </font>
    <font>
      <b/>
      <color rgb="FF042C53"/>
      <sz val="13"/>
      <name val="Calibri"/>
    </font>
    <font>
      <color rgb="FF1F2D3A"/>
      <sz val="11"/>
      <name val="Calibri"/>
    </font>
    <font>
      <b/>
      <color rgb="FFFFFFFF"/>
      <sz val="14"/>
      <name val="Calibri"/>
    </font>
    <font>
      <i/>
      <color rgb="FF5A6B7A"/>
      <sz val="9"/>
      <name val="Calibri"/>
    </font>
    <font>
      <b/>
      <color rgb="FF042C53"/>
      <sz val="10.5"/>
      <name val="Calibri"/>
    </font>
    <font>
      <b/>
      <color rgb="FF042C53"/>
      <sz val="10"/>
      <name val="Calibri"/>
    </font>
    <font>
      <b/>
      <color rgb="FF042C53"/>
      <sz val="11"/>
      <name val="Calibri"/>
    </font>
    <font>
      <color rgb="FF042C53"/>
      <sz val="11"/>
      <name val="Calibri"/>
    </font>
    <font>
      <i/>
      <color rgb="FF5A6B7A"/>
      <sz val="9.5"/>
      <name val="Calibri"/>
    </font>
  </fonts>
  <fills count="5">
    <fill>
      <patternFill patternType="none"/>
    </fill>
    <fill>
      <patternFill patternType="gray125"/>
    </fill>
    <fill>
      <patternFill patternType="solid">
        <fgColor rgb="FF042C53"/>
      </patternFill>
    </fill>
    <fill>
      <patternFill patternType="solid">
        <fgColor rgb="FFFFF2CC"/>
      </patternFill>
    </fill>
    <fill>
      <patternFill patternType="solid">
        <fgColor rgb="FFF3F6FA"/>
      </patternFill>
    </fill>
  </fills>
  <borders count="5">
    <border>
      <left/>
      <right/>
      <top/>
      <bottom/>
      <diagonal/>
    </border>
    <border>
      <left style="thin">
        <color rgb="FFC9D4DE"/>
      </left>
      <right style="thin">
        <color rgb="FFC9D4DE"/>
      </right>
      <top style="thin">
        <color rgb="FFC9D4DE"/>
      </top>
      <bottom style="thin">
        <color rgb="FFC9D4DE"/>
      </bottom>
      <diagonal/>
    </border>
    <border>
      <left/>
      <right/>
      <top/>
      <bottom style="thin">
        <color rgb="FF042C53"/>
      </bottom>
      <diagonal/>
    </border>
    <border>
      <left style="thin">
        <color rgb="FFC9D4DE"/>
      </left>
      <right style="thin">
        <color rgb="FFC9D4DE"/>
      </right>
      <top style="thin">
        <color rgb="FFC9D4DE"/>
      </top>
      <bottom style="thin">
        <color rgb="FF042C53"/>
      </bottom>
      <diagonal/>
    </border>
    <border>
      <left/>
      <right/>
      <top style="thin">
        <color rgb="FF042C53"/>
      </top>
      <bottom/>
      <diagonal/>
    </border>
  </borders>
  <cellStyleXfs count="1">
    <xf numFmtId="0" fontId="0" fillId="0" borderId="0"/>
  </cellStyleXfs>
  <cellXfs count="22">
    <xf numFmtId="0" fontId="0" fillId="0" borderId="0" xfId="0"/>
    <xf numFmtId="0" fontId="1" fillId="2" borderId="0" xfId="0" applyFont="1" applyFill="1" applyAlignment="1">
      <alignment vertical="center" indent="1"/>
    </xf>
    <xf numFmtId="0" fontId="2" fillId="0" borderId="0" xfId="0" applyFont="1"/>
    <xf numFmtId="0" fontId="3" fillId="0" borderId="0" xfId="0" applyFont="1"/>
    <xf numFmtId="0" fontId="4" fillId="0" borderId="0" xfId="0" applyFont="1" applyAlignment="1">
      <alignment vertical="top" wrapText="1"/>
    </xf>
    <xf numFmtId="0" fontId="5" fillId="2" borderId="0" xfId="0" applyFont="1" applyFill="1" applyAlignment="1">
      <alignment vertical="center" indent="1"/>
    </xf>
    <xf numFmtId="0" fontId="6" fillId="0" borderId="0" xfId="0" applyFont="1" applyAlignment="1">
      <alignment vertical="center" indent="1"/>
    </xf>
    <xf numFmtId="0" fontId="7" fillId="0" borderId="0" xfId="0" applyFont="1" applyAlignment="1">
      <alignment vertical="center" indent="1"/>
    </xf>
    <xf numFmtId="164" fontId="0" fillId="3" borderId="1" xfId="0" applyNumberFormat="1" applyFill="1" applyBorder="1"/>
    <xf numFmtId="0" fontId="7" fillId="0" borderId="0" xfId="0" applyFont="1" applyAlignment="1">
      <alignment horizontal="right" vertical="center" indent="1"/>
    </xf>
    <xf numFmtId="0" fontId="8" fillId="0" borderId="2" xfId="0" applyFont="1" applyBorder="1" applyAlignment="1">
      <alignment vertical="center" indent="1"/>
    </xf>
    <xf numFmtId="0" fontId="8" fillId="3" borderId="3" xfId="0" applyFont="1" applyFill="1" applyBorder="1" applyAlignment="1">
      <alignment horizontal="center"/>
    </xf>
    <xf numFmtId="0" fontId="9" fillId="0" borderId="0" xfId="0" applyFont="1" applyAlignment="1">
      <alignment vertical="center" indent="1"/>
    </xf>
    <xf numFmtId="0" fontId="8" fillId="0" borderId="0" xfId="0" applyFont="1" applyAlignment="1">
      <alignment vertical="center" indent="1"/>
    </xf>
    <xf numFmtId="165" fontId="0" fillId="3" borderId="1" xfId="0" applyNumberFormat="1" applyFill="1" applyBorder="1"/>
    <xf numFmtId="0" fontId="10" fillId="0" borderId="0" xfId="0" applyFont="1" applyAlignment="1">
      <alignment vertical="center" indent="1"/>
    </xf>
    <xf numFmtId="165" fontId="0" fillId="0" borderId="0" xfId="0" applyNumberFormat="1" applyAlignment="1">
      <alignment horizontal="center"/>
    </xf>
    <xf numFmtId="164" fontId="0" fillId="0" borderId="0" xfId="0" applyNumberFormat="1" applyAlignment="1">
      <alignment horizontal="center"/>
    </xf>
    <xf numFmtId="166" fontId="0" fillId="0" borderId="0" xfId="0" applyNumberFormat="1" applyAlignment="1">
      <alignment horizontal="center"/>
    </xf>
    <xf numFmtId="0" fontId="9" fillId="4" borderId="4" xfId="0" applyFont="1" applyFill="1" applyBorder="1" applyAlignment="1">
      <alignment vertical="center" indent="1"/>
    </xf>
    <xf numFmtId="0" fontId="9" fillId="4" borderId="4" xfId="0" applyFont="1" applyFill="1" applyBorder="1" applyAlignment="1">
      <alignment horizontal="center"/>
    </xf>
    <xf numFmtId="0" fontId="11" fillId="0" borderId="0" xfId="0" applyFont="1" applyAlignment="1">
      <alignment vertical="center" indent="1"/>
    </xf>
  </cellXfs>
  <cellStyles count="1">
    <cellStyle name="Normal" xfId="0" builtinId="0"/>
  </cellStyles>
  <dxfs count="7">
    <dxf>
      <font>
        <b/>
        <color rgb="FF8C2B18"/>
      </font>
      <fill>
        <patternFill patternType="solid">
          <bgColor rgb="FFF8D0C8"/>
        </patternFill>
      </fill>
    </dxf>
    <dxf>
      <fill>
        <patternFill patternType="solid">
          <bgColor rgb="FFFFE1B8"/>
        </patternFill>
      </fill>
    </dxf>
    <dxf>
      <font>
        <b/>
        <color rgb="FF8C2B18"/>
      </font>
      <fill>
        <patternFill patternType="solid">
          <bgColor rgb="FFF8D0C8"/>
        </patternFill>
      </fill>
    </dxf>
    <dxf>
      <fill>
        <patternFill patternType="solid">
          <bgColor rgb="FFFFE1B8"/>
        </patternFill>
      </fill>
    </dxf>
    <dxf>
      <font>
        <b/>
        <color rgb="FF8C2B18"/>
      </font>
      <fill>
        <patternFill patternType="solid">
          <bgColor rgb="FFF8D0C8"/>
        </patternFill>
      </fill>
    </dxf>
    <dxf>
      <fill>
        <patternFill patternType="solid">
          <bgColor rgb="FFFFE1B8"/>
        </patternFill>
      </fill>
    </dxf>
    <dxf>
      <fill>
        <patternFill patternType="solid">
          <bgColor rgb="FFDCEED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workbookViewId="0" showGridLines="0"/>
  </sheetViews>
  <sheetFormatPr defaultRowHeight="15" outlineLevelRow="0" outlineLevelCol="0" x14ac:dyDescent="55"/>
  <cols>
    <col min="1" max="1" width="3" customWidth="1"/>
    <col min="2" max="2" width="96" customWidth="1"/>
  </cols>
  <sheetData>
    <row r="1" ht="34" customHeight="1" spans="1:3" x14ac:dyDescent="0.25">
      <c r="A1" s="1" t="s">
        <v>0</v>
      </c>
      <c r="B1" s="1"/>
      <c r="C1" s="1"/>
    </row>
    <row r="2" spans="2:2" x14ac:dyDescent="0.25">
      <c r="B2" s="2" t="s">
        <v>1</v>
      </c>
    </row>
    <row r="4" spans="2:2" x14ac:dyDescent="0.25">
      <c r="B4" s="3" t="s">
        <v>2</v>
      </c>
    </row>
    <row r="5" ht="42" customHeight="1" spans="2:2" x14ac:dyDescent="0.25">
      <c r="B5" s="4" t="s">
        <v>3</v>
      </c>
    </row>
    <row r="6" ht="30" customHeight="1" spans="2:2" x14ac:dyDescent="0.25">
      <c r="B6" s="4" t="s">
        <v>4</v>
      </c>
    </row>
    <row r="8" spans="2:2" x14ac:dyDescent="0.25">
      <c r="B8" s="3" t="s">
        <v>5</v>
      </c>
    </row>
    <row r="9" ht="42" customHeight="1" spans="2:2" x14ac:dyDescent="0.25">
      <c r="B9" s="4" t="s">
        <v>6</v>
      </c>
    </row>
    <row r="10" ht="42" customHeight="1" spans="2:2" x14ac:dyDescent="0.25">
      <c r="B10" s="4" t="s">
        <v>7</v>
      </c>
    </row>
    <row r="11" ht="42" customHeight="1" spans="2:2" x14ac:dyDescent="0.25">
      <c r="B11" s="4" t="s">
        <v>8</v>
      </c>
    </row>
    <row r="12" ht="42" customHeight="1" spans="2:2" x14ac:dyDescent="0.25">
      <c r="B12" s="4" t="s">
        <v>9</v>
      </c>
    </row>
    <row r="14" spans="2:2" x14ac:dyDescent="0.25">
      <c r="B14" s="3" t="s">
        <v>10</v>
      </c>
    </row>
    <row r="15" ht="42" customHeight="1" spans="2:2" x14ac:dyDescent="0.25">
      <c r="B15" s="4" t="s">
        <v>11</v>
      </c>
    </row>
    <row r="16" ht="42" customHeight="1" spans="2:2" x14ac:dyDescent="0.25">
      <c r="B16" s="4" t="s">
        <v>12</v>
      </c>
    </row>
  </sheetData>
  <mergeCells count="1">
    <mergeCell ref="A1:C1"/>
  </mergeCells>
  <pageMargins left="0.7" right="0.7" top="0.75" bottom="0.75" header="0.3" footer="0.3"/>
  <pageSetup orientation="portrait"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workbookViewId="0" showGridLines="0">
      <pane xSplit="1" ySplit="4" topLeftCell="B5" activePane="bottomRight" state="frozen"/>
      <selection pane="bottomRight"/>
    </sheetView>
  </sheetViews>
  <sheetFormatPr defaultRowHeight="15" outlineLevelRow="0" outlineLevelCol="0" x14ac:dyDescent="55"/>
  <cols>
    <col min="1" max="1" width="42" customWidth="1"/>
    <col min="2" max="9" width="13" customWidth="1"/>
  </cols>
  <sheetData>
    <row r="1" ht="26" customHeight="1" spans="1:9" x14ac:dyDescent="0.25">
      <c r="A1" s="5" t="s">
        <v>0</v>
      </c>
      <c r="B1" s="5"/>
      <c r="C1" s="5"/>
      <c r="D1" s="5"/>
      <c r="E1" s="5"/>
      <c r="F1" s="5"/>
      <c r="G1" s="5"/>
      <c r="H1" s="5"/>
      <c r="I1" s="5"/>
    </row>
    <row r="2" spans="1:1" x14ac:dyDescent="0.25">
      <c r="A2" s="6" t="s">
        <v>13</v>
      </c>
    </row>
    <row r="3" spans="1:6" x14ac:dyDescent="0.25">
      <c r="A3" s="7" t="s">
        <v>14</v>
      </c>
      <c r="B3" s="8">
        <v>3.5</v>
      </c>
      <c r="D3" s="9" t="s">
        <v>15</v>
      </c>
      <c r="E3" s="9"/>
      <c r="F3" s="8">
        <v>1.2</v>
      </c>
    </row>
    <row r="4" spans="1:9" x14ac:dyDescent="0.25">
      <c r="A4" s="10" t="s">
        <v>16</v>
      </c>
      <c r="B4" s="11" t="s">
        <v>17</v>
      </c>
      <c r="C4" s="11" t="s">
        <v>18</v>
      </c>
      <c r="D4" s="11" t="s">
        <v>19</v>
      </c>
      <c r="E4" s="11" t="s">
        <v>20</v>
      </c>
      <c r="F4" s="11" t="s">
        <v>21</v>
      </c>
      <c r="G4" s="11" t="s">
        <v>22</v>
      </c>
      <c r="H4" s="11" t="s">
        <v>23</v>
      </c>
      <c r="I4" s="11" t="s">
        <v>24</v>
      </c>
    </row>
    <row r="5" spans="1:1" x14ac:dyDescent="0.25">
      <c r="A5" s="12" t="s">
        <v>25</v>
      </c>
    </row>
    <row r="6" spans="1:9" x14ac:dyDescent="0.25">
      <c r="A6" s="13" t="s">
        <v>26</v>
      </c>
      <c r="B6" s="14"/>
      <c r="C6" s="14"/>
      <c r="D6" s="14"/>
      <c r="E6" s="14"/>
      <c r="F6" s="14"/>
      <c r="G6" s="14"/>
      <c r="H6" s="14"/>
      <c r="I6" s="14"/>
    </row>
    <row r="7" spans="1:9" x14ac:dyDescent="0.25">
      <c r="A7" s="13" t="s">
        <v>27</v>
      </c>
      <c r="B7" s="14"/>
      <c r="C7" s="14"/>
      <c r="D7" s="14"/>
      <c r="E7" s="14"/>
      <c r="F7" s="14"/>
      <c r="G7" s="14"/>
      <c r="H7" s="14"/>
      <c r="I7" s="14"/>
    </row>
    <row r="8" spans="1:9" x14ac:dyDescent="0.25">
      <c r="A8" s="13" t="s">
        <v>28</v>
      </c>
      <c r="B8" s="14"/>
      <c r="C8" s="14"/>
      <c r="D8" s="14"/>
      <c r="E8" s="14"/>
      <c r="F8" s="14"/>
      <c r="G8" s="14"/>
      <c r="H8" s="14"/>
      <c r="I8" s="14"/>
    </row>
    <row r="9" spans="1:9" x14ac:dyDescent="0.25">
      <c r="A9" s="13" t="s">
        <v>29</v>
      </c>
      <c r="B9" s="14"/>
      <c r="C9" s="14"/>
      <c r="D9" s="14"/>
      <c r="E9" s="14"/>
      <c r="F9" s="14"/>
      <c r="G9" s="14"/>
      <c r="H9" s="14"/>
      <c r="I9" s="14"/>
    </row>
    <row r="10" spans="1:9" x14ac:dyDescent="0.25">
      <c r="A10" s="13" t="s">
        <v>30</v>
      </c>
      <c r="B10" s="14"/>
      <c r="C10" s="14"/>
      <c r="D10" s="14"/>
      <c r="E10" s="14"/>
      <c r="F10" s="14"/>
      <c r="G10" s="14"/>
      <c r="H10" s="14"/>
      <c r="I10" s="14"/>
    </row>
    <row r="11" spans="1:9" x14ac:dyDescent="0.25">
      <c r="A11" s="13" t="s">
        <v>31</v>
      </c>
      <c r="B11" s="14"/>
      <c r="C11" s="14"/>
      <c r="D11" s="14"/>
      <c r="E11" s="14"/>
      <c r="F11" s="14"/>
      <c r="G11" s="14"/>
      <c r="H11" s="14"/>
      <c r="I11" s="14"/>
    </row>
    <row r="12" spans="1:9" x14ac:dyDescent="0.25">
      <c r="A12" s="13" t="s">
        <v>32</v>
      </c>
      <c r="B12" s="14"/>
      <c r="C12" s="14"/>
      <c r="D12" s="14"/>
      <c r="E12" s="14"/>
      <c r="F12" s="14"/>
      <c r="G12" s="14"/>
      <c r="H12" s="14"/>
      <c r="I12" s="14"/>
    </row>
    <row r="13" spans="1:9" x14ac:dyDescent="0.25">
      <c r="A13" s="13" t="s">
        <v>33</v>
      </c>
      <c r="B13" s="14"/>
      <c r="C13" s="14"/>
      <c r="D13" s="14"/>
      <c r="E13" s="14"/>
      <c r="F13" s="14"/>
      <c r="G13" s="14"/>
      <c r="H13" s="14"/>
      <c r="I13" s="14"/>
    </row>
    <row r="15" spans="1:1" x14ac:dyDescent="0.25">
      <c r="A15" s="12" t="s">
        <v>34</v>
      </c>
    </row>
    <row r="16" spans="1:9" x14ac:dyDescent="0.25">
      <c r="A16" s="15" t="s">
        <v>35</v>
      </c>
      <c r="B16" s="16">
        <f>IF(B7="","",B7-B8)</f>
      </c>
      <c r="C16" s="16">
        <f>IF(C7="","",C7-C8)</f>
      </c>
      <c r="D16" s="16">
        <f>IF(D7="","",D7-D8)</f>
      </c>
      <c r="E16" s="16">
        <f>IF(E7="","",E7-E8)</f>
      </c>
      <c r="F16" s="16">
        <f>IF(F7="","",F7-F8)</f>
      </c>
      <c r="G16" s="16">
        <f>IF(G7="","",G7-G8)</f>
      </c>
      <c r="H16" s="16">
        <f>IF(H7="","",H7-H8)</f>
      </c>
      <c r="I16" s="16">
        <f>IF(I7="","",I7-I8)</f>
      </c>
    </row>
    <row r="17" spans="1:9" x14ac:dyDescent="0.25">
      <c r="A17" s="12" t="s">
        <v>36</v>
      </c>
      <c r="B17" s="17">
        <f>IF(OR(B7="",B6&lt;=0),"",(B7-B8)/B6)</f>
      </c>
      <c r="C17" s="17">
        <f>IF(OR(C7="",C6&lt;=0),"",(C7-C8)/C6)</f>
      </c>
      <c r="D17" s="17">
        <f>IF(OR(D7="",D6&lt;=0),"",(D7-D8)/D6)</f>
      </c>
      <c r="E17" s="17">
        <f>IF(OR(E7="",E6&lt;=0),"",(E7-E8)/E6)</f>
      </c>
      <c r="F17" s="17">
        <f>IF(OR(F7="",F6&lt;=0),"",(F7-F8)/F6)</f>
      </c>
      <c r="G17" s="17">
        <f>IF(OR(G7="",G6&lt;=0),"",(G7-G8)/G6)</f>
      </c>
      <c r="H17" s="17">
        <f>IF(OR(H7="",H6&lt;=0),"",(H7-H8)/H6)</f>
      </c>
      <c r="I17" s="17">
        <f>IF(OR(I7="",I6&lt;=0),"",(I7-I8)/I6)</f>
      </c>
    </row>
    <row r="18" spans="1:9" x14ac:dyDescent="0.25">
      <c r="A18" s="15" t="s">
        <v>37</v>
      </c>
      <c r="B18" s="18">
        <f>IF(B17="","",1-B17/$B$3)</f>
      </c>
      <c r="C18" s="18">
        <f>IF(C17="","",1-C17/$B$3)</f>
      </c>
      <c r="D18" s="18">
        <f>IF(D17="","",1-D17/$B$3)</f>
      </c>
      <c r="E18" s="18">
        <f>IF(E17="","",1-E17/$B$3)</f>
      </c>
      <c r="F18" s="18">
        <f>IF(F17="","",1-F17/$B$3)</f>
      </c>
      <c r="G18" s="18">
        <f>IF(G17="","",1-G17/$B$3)</f>
      </c>
      <c r="H18" s="18">
        <f>IF(H17="","",1-H17/$B$3)</f>
      </c>
      <c r="I18" s="18">
        <f>IF(I17="","",1-I17/$B$3)</f>
      </c>
    </row>
    <row r="19" spans="1:9" x14ac:dyDescent="0.25">
      <c r="A19" s="12" t="s">
        <v>38</v>
      </c>
      <c r="B19" s="16">
        <f>IF(B17="","",B6-(B7-B8)/$B$3)</f>
      </c>
      <c r="C19" s="16">
        <f>IF(C17="","",C6-(C7-C8)/$B$3)</f>
      </c>
      <c r="D19" s="16">
        <f>IF(D17="","",D6-(D7-D8)/$B$3)</f>
      </c>
      <c r="E19" s="16">
        <f>IF(E17="","",E6-(E7-E8)/$B$3)</f>
      </c>
      <c r="F19" s="16">
        <f>IF(F17="","",F6-(F7-F8)/$B$3)</f>
      </c>
      <c r="G19" s="16">
        <f>IF(G17="","",G6-(G7-G8)/$B$3)</f>
      </c>
      <c r="H19" s="16">
        <f>IF(H17="","",H6-(H7-H8)/$B$3)</f>
      </c>
      <c r="I19" s="16">
        <f>IF(I17="","",I6-(I7-I8)/$B$3)</f>
      </c>
    </row>
    <row r="20" spans="1:9" x14ac:dyDescent="0.25">
      <c r="A20" s="15" t="s">
        <v>39</v>
      </c>
      <c r="B20" s="16">
        <f>IF(B9="","",B9+B10)</f>
      </c>
      <c r="C20" s="16">
        <f>IF(C9="","",C9+C10)</f>
      </c>
      <c r="D20" s="16">
        <f>IF(D9="","",D9+D10)</f>
      </c>
      <c r="E20" s="16">
        <f>IF(E9="","",E9+E10)</f>
      </c>
      <c r="F20" s="16">
        <f>IF(F9="","",F9+F10)</f>
      </c>
      <c r="G20" s="16">
        <f>IF(G9="","",G9+G10)</f>
      </c>
      <c r="H20" s="16">
        <f>IF(H9="","",H9+H10)</f>
      </c>
      <c r="I20" s="16">
        <f>IF(I9="","",I9+I10)</f>
      </c>
    </row>
    <row r="21" spans="1:9" x14ac:dyDescent="0.25">
      <c r="A21" s="15" t="s">
        <v>40</v>
      </c>
      <c r="B21" s="16">
        <f>IF(B6="","",B6-B11-B12-B13)</f>
      </c>
      <c r="C21" s="16">
        <f>IF(C6="","",C6-C11-C12-C13)</f>
      </c>
      <c r="D21" s="16">
        <f>IF(D6="","",D6-D11-D12-D13)</f>
      </c>
      <c r="E21" s="16">
        <f>IF(E6="","",E6-E11-E12-E13)</f>
      </c>
      <c r="F21" s="16">
        <f>IF(F6="","",F6-F11-F12-F13)</f>
      </c>
      <c r="G21" s="16">
        <f>IF(G6="","",G6-G11-G12-G13)</f>
      </c>
      <c r="H21" s="16">
        <f>IF(H6="","",H6-H11-H12-H13)</f>
      </c>
      <c r="I21" s="16">
        <f>IF(I6="","",I6-I11-I12-I13)</f>
      </c>
    </row>
    <row r="22" spans="1:9" x14ac:dyDescent="0.25">
      <c r="A22" s="12" t="s">
        <v>41</v>
      </c>
      <c r="B22" s="17">
        <f>IF(OR(B20="",B20=0),"",B21/B20)</f>
      </c>
      <c r="C22" s="17">
        <f>IF(OR(C20="",C20=0),"",C21/C20)</f>
      </c>
      <c r="D22" s="17">
        <f>IF(OR(D20="",D20=0),"",D21/D20)</f>
      </c>
      <c r="E22" s="17">
        <f>IF(OR(E20="",E20=0),"",E21/E20)</f>
      </c>
      <c r="F22" s="17">
        <f>IF(OR(F20="",F20=0),"",F21/F20)</f>
      </c>
      <c r="G22" s="17">
        <f>IF(OR(G20="",G20=0),"",G21/G20)</f>
      </c>
      <c r="H22" s="17">
        <f>IF(OR(H20="",H20=0),"",H21/H20)</f>
      </c>
      <c r="I22" s="17">
        <f>IF(OR(I20="",I20=0),"",I21/I20)</f>
      </c>
    </row>
    <row r="23" spans="1:9" x14ac:dyDescent="0.25">
      <c r="A23" s="15" t="s">
        <v>42</v>
      </c>
      <c r="B23" s="18">
        <f>IF(B22="","",B22/$F$3-1)</f>
      </c>
      <c r="C23" s="18">
        <f>IF(C22="","",C22/$F$3-1)</f>
      </c>
      <c r="D23" s="18">
        <f>IF(D22="","",D22/$F$3-1)</f>
      </c>
      <c r="E23" s="18">
        <f>IF(E22="","",E22/$F$3-1)</f>
      </c>
      <c r="F23" s="18">
        <f>IF(F22="","",F22/$F$3-1)</f>
      </c>
      <c r="G23" s="18">
        <f>IF(G22="","",G22/$F$3-1)</f>
      </c>
      <c r="H23" s="18">
        <f>IF(H22="","",H22/$F$3-1)</f>
      </c>
      <c r="I23" s="18">
        <f>IF(I22="","",I22/$F$3-1)</f>
      </c>
    </row>
    <row r="24" spans="1:9" x14ac:dyDescent="0.25">
      <c r="A24" s="19" t="s">
        <v>43</v>
      </c>
      <c r="B24" s="20">
        <f>IF(B17="","",IF(OR(B18&lt;0,B23&lt;0),"BREACH",IF(OR(B18&lt;0.15,B23&lt;0.15),"WATCH","OK")))</f>
      </c>
      <c r="C24" s="20">
        <f>IF(C17="","",IF(OR(C18&lt;0,C23&lt;0),"BREACH",IF(OR(C18&lt;0.15,C23&lt;0.15),"WATCH","OK")))</f>
      </c>
      <c r="D24" s="20">
        <f>IF(D17="","",IF(OR(D18&lt;0,D23&lt;0),"BREACH",IF(OR(D18&lt;0.15,D23&lt;0.15),"WATCH","OK")))</f>
      </c>
      <c r="E24" s="20">
        <f>IF(E17="","",IF(OR(E18&lt;0,E23&lt;0),"BREACH",IF(OR(E18&lt;0.15,E23&lt;0.15),"WATCH","OK")))</f>
      </c>
      <c r="F24" s="20">
        <f>IF(F17="","",IF(OR(F18&lt;0,F23&lt;0),"BREACH",IF(OR(F18&lt;0.15,F23&lt;0.15),"WATCH","OK")))</f>
      </c>
      <c r="G24" s="20">
        <f>IF(G17="","",IF(OR(G18&lt;0,G23&lt;0),"BREACH",IF(OR(G18&lt;0.15,G23&lt;0.15),"WATCH","OK")))</f>
      </c>
      <c r="H24" s="20">
        <f>IF(H17="","",IF(OR(H18&lt;0,H23&lt;0),"BREACH",IF(OR(H18&lt;0.15,H23&lt;0.15),"WATCH","OK")))</f>
      </c>
      <c r="I24" s="20">
        <f>IF(I17="","",IF(OR(I18&lt;0,I23&lt;0),"BREACH",IF(OR(I18&lt;0.15,I23&lt;0.15),"WATCH","OK")))</f>
      </c>
    </row>
    <row r="26" spans="1:9" x14ac:dyDescent="0.25">
      <c r="A26" s="21" t="s">
        <v>44</v>
      </c>
      <c r="B26" s="21"/>
      <c r="C26" s="21"/>
      <c r="D26" s="21"/>
      <c r="E26" s="21"/>
      <c r="F26" s="21"/>
      <c r="G26" s="21"/>
      <c r="H26" s="21"/>
      <c r="I26" s="21"/>
    </row>
  </sheetData>
  <mergeCells count="3">
    <mergeCell ref="A1:I1"/>
    <mergeCell ref="D3:E3"/>
    <mergeCell ref="A26:I26"/>
  </mergeCells>
  <conditionalFormatting sqref="B18:I18">
    <cfRule type="expression" dxfId="0" priority="1">
      <formula>AND(B18&lt;&gt;"",B18&lt;0)</formula>
    </cfRule>
    <cfRule type="expression" dxfId="1" priority="2">
      <formula>AND(B18&lt;&gt;"",B18&lt;0.15)</formula>
    </cfRule>
  </conditionalFormatting>
  <conditionalFormatting sqref="B23:I23">
    <cfRule type="expression" dxfId="2" priority="1">
      <formula>AND(B23&lt;&gt;"",B23&lt;0)</formula>
    </cfRule>
    <cfRule type="expression" dxfId="3" priority="2">
      <formula>AND(B23&lt;&gt;"",B23&lt;0.15)</formula>
    </cfRule>
  </conditionalFormatting>
  <conditionalFormatting sqref="B24:I24">
    <cfRule type="containsText" dxfId="4" priority="1">
      <formula>NOT(ISERROR(SEARCH("BREACH",B24)))</formula>
    </cfRule>
    <cfRule type="containsText" dxfId="5" priority="2">
      <formula>NOT(ISERROR(SEARCH("WATCH",B24)))</formula>
    </cfRule>
    <cfRule type="containsText" dxfId="6" priority="3">
      <formula>NOT(ISERROR(SEARCH("OK",B24)))</formula>
    </cfRule>
  </conditionalFormatting>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Start Here</vt:lpstr>
      <vt:lpstr>Covenant Tracker</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Helm Advisory</dc:creator>
  <dc:title/>
  <dc:subject/>
  <dc:description/>
  <cp:keywords/>
  <cp:category/>
  <cp:lastModifiedBy>Unknown</cp:lastModifiedBy>
  <dcterms:created xsi:type="dcterms:W3CDTF">2026-07-10T10:29:42Z</dcterms:created>
  <dcterms:modified xsi:type="dcterms:W3CDTF">2026-07-10T10:29:42Z</dcterms:modified>
</cp:coreProperties>
</file>